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д" sheetId="4" r:id="rId1"/>
    <sheet name="Лист1" sheetId="1" r:id="rId2"/>
    <sheet name="Лист2" sheetId="2" r:id="rId3"/>
    <sheet name="Лист3" sheetId="3" r:id="rId4"/>
  </sheets>
  <definedNames>
    <definedName name="_xlnm.Print_Area" localSheetId="0">Вд!$A$1:$D$64</definedName>
  </definedNames>
  <calcPr calcId="124519"/>
</workbook>
</file>

<file path=xl/calcChain.xml><?xml version="1.0" encoding="utf-8"?>
<calcChain xmlns="http://schemas.openxmlformats.org/spreadsheetml/2006/main">
  <c r="D60" i="4"/>
  <c r="C60"/>
  <c r="C58"/>
  <c r="D45"/>
  <c r="C45"/>
  <c r="C10"/>
  <c r="C9" s="1"/>
  <c r="D10"/>
  <c r="D9"/>
  <c r="C14"/>
  <c r="C13" s="1"/>
  <c r="D14"/>
  <c r="D13" s="1"/>
  <c r="C20"/>
  <c r="D20"/>
  <c r="C22"/>
  <c r="C19" s="1"/>
  <c r="D22"/>
  <c r="D19" s="1"/>
  <c r="C26"/>
  <c r="C25" s="1"/>
  <c r="D26"/>
  <c r="D25"/>
  <c r="C30"/>
  <c r="D30"/>
  <c r="C33"/>
  <c r="D33"/>
  <c r="C36"/>
  <c r="C35" s="1"/>
  <c r="D36"/>
  <c r="D35"/>
  <c r="C39"/>
  <c r="C38" s="1"/>
  <c r="D39"/>
  <c r="D38" s="1"/>
  <c r="C44"/>
  <c r="C43"/>
  <c r="D44"/>
  <c r="D43" s="1"/>
  <c r="C50"/>
  <c r="D50"/>
  <c r="C52"/>
  <c r="D52"/>
  <c r="C54"/>
  <c r="C48" s="1"/>
  <c r="D54"/>
  <c r="D48" s="1"/>
  <c r="C57"/>
  <c r="D57"/>
  <c r="C59"/>
  <c r="C56"/>
  <c r="D59"/>
  <c r="D56"/>
  <c r="C62"/>
  <c r="C61" s="1"/>
  <c r="C42" s="1"/>
  <c r="C41" s="1"/>
  <c r="D62"/>
  <c r="D61"/>
  <c r="C29"/>
  <c r="D29" l="1"/>
  <c r="D8" s="1"/>
  <c r="C64"/>
  <c r="C8"/>
  <c r="D42"/>
  <c r="D41" s="1"/>
  <c r="D64" l="1"/>
</calcChain>
</file>

<file path=xl/comments1.xml><?xml version="1.0" encoding="utf-8"?>
<comments xmlns="http://schemas.openxmlformats.org/spreadsheetml/2006/main">
  <authors>
    <author>Автор</author>
  </authors>
  <commentList>
    <comment ref="B3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<sst xmlns="http://schemas.openxmlformats.org/spreadsheetml/2006/main" count="115" uniqueCount="112">
  <si>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</si>
  <si>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</si>
  <si>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</si>
  <si>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</si>
  <si>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</si>
  <si>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</si>
  <si>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</si>
  <si>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</si>
  <si>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</si>
  <si>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</si>
  <si>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</si>
  <si>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903 2 02 02999 13 0000 151</t>
  </si>
  <si>
    <t>Прочие субсидии бюджетам городских поселений</t>
  </si>
  <si>
    <t>Прочие субсидии</t>
  </si>
  <si>
    <t>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</si>
  <si>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</si>
  <si>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2 02 02079 00 0000 151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</si>
  <si>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</si>
  <si>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</si>
  <si>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</si>
  <si>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Субсидии бюджетам субъектов Российской Федерации и муниципальных образований (межбюджетные субсидии)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</si>
  <si>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</si>
  <si>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</si>
  <si>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</si>
  <si>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</si>
  <si>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</si>
  <si>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</si>
  <si>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</si>
  <si>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</si>
  <si>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</si>
  <si>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</si>
  <si>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903 1 13 01995 13 0000 130</t>
  </si>
  <si>
    <t>Прочие доходы от оказания платных услуг (работ) получателями средств бюджетов городских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</si>
  <si>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</si>
  <si>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</si>
  <si>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</si>
  <si>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</si>
  <si>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</si>
  <si>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</si>
  <si>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</si>
  <si>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966 1 11 05013 13 0000 120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</si>
  <si>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</si>
  <si>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903 1 11 05013 13 0000 120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</si>
  <si>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</si>
  <si>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</si>
  <si>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</si>
  <si>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</si>
  <si>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</si>
  <si>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</si>
  <si>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</si>
  <si>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</si>
  <si>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</si>
  <si>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</si>
  <si>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</si>
  <si>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</si>
  <si>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</si>
  <si>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</si>
  <si>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</si>
  <si>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000 1 06 06000 00 0000 000</t>
  </si>
  <si>
    <t>Земельный налог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</si>
  <si>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</si>
  <si>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</si>
  <si>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000 1 06 01000 00 0000 000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</si>
  <si>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</si>
  <si>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</si>
  <si>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</si>
  <si>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</si>
  <si>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</si>
  <si>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</si>
  <si>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</si>
  <si>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</si>
  <si>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</si>
  <si>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</si>
  <si>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</si>
  <si>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</si>
  <si>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</si>
  <si>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</si>
  <si>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</si>
  <si>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</si>
  <si>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</si>
  <si>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</si>
  <si>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</si>
  <si>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</si>
  <si>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</si>
  <si>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</si>
  <si>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</si>
  <si>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</si>
  <si>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2019 год</t>
  </si>
  <si>
    <t>2018 год</t>
  </si>
  <si>
    <t>Код 
бюджетной классификации</t>
  </si>
  <si>
    <t>Наименование платежей</t>
  </si>
  <si>
    <t>тыс. руб.</t>
  </si>
  <si>
    <t>ПРОГНОЗИРУЕМЫЕ ДОХОДЫ БЮДЖЕТА 
ВИДИМСКОГО МУНИЦИПАЛЬНОГО ОБРАЗОВАНИЯ
НА ПЛАНОВЫЙ ПЕРИОД 2018 И 2019 ГОДОВ</t>
  </si>
  <si>
    <t xml:space="preserve">Приложение № 2 к решению Думы Видимского городского поселения Нижнеилимского района "О бюджете Видимского муниципального образования на 2017 год и на плановый период 2018 и 2019 годов"
от "       " декабря  2016 года №  </t>
  </si>
  <si>
    <t>000 2 00 00000 00 0000 000</t>
  </si>
  <si>
    <t>000 2 02 00000 00 0000 000</t>
  </si>
  <si>
    <t>000 2 02 02000 00 0000 151</t>
  </si>
  <si>
    <t>000 2 02 02999 00 0000 151</t>
  </si>
  <si>
    <t>План</t>
  </si>
  <si>
    <t>000 2 02 15001 00 0000 151</t>
  </si>
  <si>
    <t>903 2 02 15001 13 0000 151</t>
  </si>
  <si>
    <t>000 2 02 30000 00 0000 151</t>
  </si>
  <si>
    <t>000 2 02 35118 00 0000 151</t>
  </si>
  <si>
    <t>903 2 02 35118 13 0000 151</t>
  </si>
  <si>
    <t>000 2 02 30024 00 0000 151</t>
  </si>
  <si>
    <t>903 2 02 30024 13 0000 151</t>
  </si>
  <si>
    <t>000 1 01 02000 01 0000 000</t>
  </si>
  <si>
    <t>000 1 11 05000 00 0000 120</t>
  </si>
  <si>
    <t>000 1 13 01000 00 0000 130</t>
  </si>
  <si>
    <t>Дотации бюджетам бюджетной системы Российской Федерации</t>
  </si>
  <si>
    <t>000 2 02 10000 00 0000 151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</si>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</sst>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Book Antiqua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</cellStyleXfs>
  <cellXfs count="93">
    <xf numFmtId="0" fontId="0" fillId="0" borderId="0" xfId="0"/>
    <xf numFmtId="0" fontId="2" fillId="0" borderId="0" xfId="8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8" applyFont="1" applyFill="1" applyAlignment="1" applyProtection="1">
      <alignment vertical="center"/>
      <protection hidden="1"/>
    </xf>
    <xf numFmtId="0" fontId="5" fillId="0" borderId="0" xfId="8" applyFont="1" applyFill="1" applyAlignment="1" applyProtection="1">
      <alignment vertical="center"/>
      <protection hidden="1"/>
    </xf>
    <xf numFmtId="0" fontId="6" fillId="0" borderId="0" xfId="8" applyFont="1" applyAlignment="1">
      <alignment vertical="center"/>
    </xf>
    <xf numFmtId="0" fontId="7" fillId="2" borderId="1" xfId="8" applyNumberFormat="1" applyFont="1" applyFill="1" applyBorder="1" applyAlignment="1" applyProtection="1">
      <alignment vertical="center"/>
      <protection hidden="1"/>
    </xf>
    <xf numFmtId="0" fontId="8" fillId="0" borderId="0" xfId="5" applyFont="1" applyAlignment="1">
      <alignment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left" vertical="center" wrapText="1" indent="2"/>
    </xf>
    <xf numFmtId="49" fontId="9" fillId="3" borderId="1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left" vertical="center" wrapText="1" inden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 indent="3"/>
    </xf>
    <xf numFmtId="49" fontId="13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1" fillId="4" borderId="1" xfId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9" fillId="0" borderId="1" xfId="1" applyFont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indent="3"/>
    </xf>
    <xf numFmtId="1" fontId="13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1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4" fillId="4" borderId="1" xfId="1" applyFont="1" applyFill="1" applyBorder="1" applyAlignment="1">
      <alignment vertical="center" wrapText="1"/>
    </xf>
    <xf numFmtId="0" fontId="15" fillId="0" borderId="0" xfId="8" applyFont="1" applyAlignment="1">
      <alignment vertical="center"/>
    </xf>
    <xf numFmtId="0" fontId="7" fillId="2" borderId="1" xfId="8" applyNumberFormat="1" applyFont="1" applyFill="1" applyBorder="1" applyAlignment="1" applyProtection="1">
      <alignment horizontal="left" vertical="center" wrapText="1"/>
      <protection hidden="1"/>
    </xf>
    <xf numFmtId="0" fontId="8" fillId="0" borderId="0" xfId="8" applyFont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 wrapText="1" indent="3"/>
      <protection locked="0"/>
    </xf>
    <xf numFmtId="49" fontId="13" fillId="0" borderId="1" xfId="10" applyNumberFormat="1" applyFont="1" applyBorder="1" applyAlignment="1">
      <alignment horizontal="center" vertical="center"/>
    </xf>
    <xf numFmtId="0" fontId="11" fillId="0" borderId="1" xfId="10" applyFont="1" applyBorder="1" applyAlignment="1">
      <alignment horizontal="left" vertical="center" wrapText="1" indent="2"/>
    </xf>
    <xf numFmtId="0" fontId="11" fillId="4" borderId="1" xfId="10" applyFont="1" applyFill="1" applyBorder="1" applyAlignment="1">
      <alignment horizontal="left" vertical="center" wrapText="1" indent="1"/>
    </xf>
    <xf numFmtId="49" fontId="13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indent="2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left" vertical="center" wrapText="1" indent="3"/>
      <protection locked="0"/>
    </xf>
    <xf numFmtId="0" fontId="13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0" xfId="8" applyFont="1" applyAlignment="1">
      <alignment vertical="center"/>
    </xf>
    <xf numFmtId="0" fontId="11" fillId="4" borderId="1" xfId="8" applyNumberFormat="1" applyFont="1" applyFill="1" applyBorder="1" applyAlignment="1" applyProtection="1">
      <alignment horizontal="left" vertical="center" wrapText="1" indent="1"/>
      <protection hidden="1"/>
    </xf>
    <xf numFmtId="0" fontId="11" fillId="3" borderId="1" xfId="9" applyFont="1" applyFill="1" applyBorder="1" applyAlignment="1">
      <alignment vertical="center" wrapText="1"/>
    </xf>
    <xf numFmtId="0" fontId="9" fillId="0" borderId="1" xfId="10" applyFont="1" applyBorder="1" applyAlignment="1">
      <alignment horizontal="left" vertical="center" wrapText="1" indent="3"/>
    </xf>
    <xf numFmtId="0" fontId="11" fillId="4" borderId="1" xfId="10" applyFont="1" applyFill="1" applyBorder="1" applyAlignment="1">
      <alignment horizontal="left" vertical="center" indent="1"/>
    </xf>
    <xf numFmtId="0" fontId="11" fillId="0" borderId="1" xfId="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" xfId="1" applyFont="1" applyBorder="1" applyAlignment="1">
      <alignment horizontal="left" wrapText="1" indent="3"/>
    </xf>
    <xf numFmtId="49" fontId="13" fillId="5" borderId="1" xfId="1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indent="2"/>
    </xf>
    <xf numFmtId="49" fontId="11" fillId="4" borderId="1" xfId="11" applyNumberFormat="1" applyFont="1" applyFill="1" applyBorder="1" applyAlignment="1">
      <alignment horizontal="left" vertical="center" wrapText="1" indent="1"/>
    </xf>
    <xf numFmtId="0" fontId="13" fillId="0" borderId="1" xfId="3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14" fillId="0" borderId="0" xfId="8" applyFont="1" applyAlignment="1">
      <alignment horizontal="right"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 wrapText="1"/>
      <protection hidden="1"/>
    </xf>
    <xf numFmtId="0" fontId="21" fillId="0" borderId="0" xfId="8" applyNumberFormat="1" applyFont="1" applyFill="1" applyAlignment="1" applyProtection="1">
      <alignment horizontal="centerContinuous" vertical="center"/>
      <protection hidden="1"/>
    </xf>
    <xf numFmtId="0" fontId="23" fillId="0" borderId="0" xfId="8" applyFont="1" applyAlignment="1">
      <alignment horizontal="right" vertical="center"/>
    </xf>
    <xf numFmtId="0" fontId="13" fillId="2" borderId="1" xfId="8" applyNumberFormat="1" applyFont="1" applyFill="1" applyBorder="1" applyAlignment="1" applyProtection="1">
      <alignment horizontal="center" vertical="center" wrapText="1"/>
      <protection hidden="1"/>
    </xf>
    <xf numFmtId="0" fontId="13" fillId="4" borderId="1" xfId="8" applyNumberFormat="1" applyFont="1" applyFill="1" applyBorder="1" applyAlignment="1" applyProtection="1">
      <alignment horizontal="center" vertical="center" wrapText="1"/>
      <protection hidden="1"/>
    </xf>
    <xf numFmtId="49" fontId="16" fillId="0" borderId="1" xfId="1" applyNumberFormat="1" applyFont="1" applyBorder="1" applyAlignment="1">
      <alignment horizontal="center" vertical="center"/>
    </xf>
    <xf numFmtId="49" fontId="13" fillId="4" borderId="1" xfId="11" applyNumberFormat="1" applyFont="1" applyFill="1" applyBorder="1" applyAlignment="1">
      <alignment horizontal="center" vertical="center" wrapText="1"/>
    </xf>
    <xf numFmtId="49" fontId="16" fillId="0" borderId="1" xfId="11" applyNumberFormat="1" applyFont="1" applyFill="1" applyBorder="1" applyAlignment="1">
      <alignment horizontal="center" vertical="center" wrapText="1"/>
    </xf>
    <xf numFmtId="49" fontId="13" fillId="4" borderId="1" xfId="10" applyNumberFormat="1" applyFont="1" applyFill="1" applyBorder="1" applyAlignment="1">
      <alignment horizontal="center" vertical="center"/>
    </xf>
    <xf numFmtId="49" fontId="16" fillId="0" borderId="1" xfId="10" applyNumberFormat="1" applyFont="1" applyBorder="1" applyAlignment="1">
      <alignment horizontal="center" vertical="center"/>
    </xf>
    <xf numFmtId="49" fontId="13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3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3" fillId="4" borderId="1" xfId="5" applyNumberFormat="1" applyFont="1" applyFill="1" applyBorder="1" applyAlignment="1" applyProtection="1">
      <alignment horizontal="center" vertical="center" wrapText="1"/>
      <protection hidden="1"/>
    </xf>
    <xf numFmtId="49" fontId="13" fillId="4" borderId="1" xfId="1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center"/>
    </xf>
    <xf numFmtId="49" fontId="13" fillId="4" borderId="1" xfId="8" applyNumberFormat="1" applyFont="1" applyFill="1" applyBorder="1" applyAlignment="1" applyProtection="1">
      <alignment horizontal="center" vertical="center" wrapText="1"/>
      <protection hidden="1"/>
    </xf>
    <xf numFmtId="165" fontId="7" fillId="2" borderId="1" xfId="8" applyNumberFormat="1" applyFont="1" applyFill="1" applyBorder="1" applyAlignment="1">
      <alignment vertical="center"/>
    </xf>
    <xf numFmtId="165" fontId="11" fillId="4" borderId="1" xfId="8" applyNumberFormat="1" applyFont="1" applyFill="1" applyBorder="1" applyAlignment="1">
      <alignment horizontal="right" vertical="center"/>
    </xf>
    <xf numFmtId="165" fontId="11" fillId="0" borderId="1" xfId="8" applyNumberFormat="1" applyFont="1" applyBorder="1" applyAlignment="1">
      <alignment horizontal="right" vertical="center"/>
    </xf>
    <xf numFmtId="165" fontId="9" fillId="0" borderId="1" xfId="8" applyNumberFormat="1" applyFont="1" applyBorder="1" applyAlignment="1">
      <alignment horizontal="right" vertical="center"/>
    </xf>
    <xf numFmtId="165" fontId="9" fillId="0" borderId="1" xfId="8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8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8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8" applyNumberFormat="1" applyFont="1" applyFill="1" applyBorder="1" applyAlignment="1">
      <alignment horizontal="right" vertical="center"/>
    </xf>
    <xf numFmtId="165" fontId="7" fillId="2" borderId="1" xfId="8" applyNumberFormat="1" applyFont="1" applyFill="1" applyBorder="1" applyAlignment="1">
      <alignment horizontal="right" vertical="center"/>
    </xf>
    <xf numFmtId="165" fontId="11" fillId="4" borderId="1" xfId="4" applyNumberFormat="1" applyFont="1" applyFill="1" applyBorder="1" applyAlignment="1">
      <alignment horizontal="right" vertical="center"/>
    </xf>
    <xf numFmtId="165" fontId="11" fillId="4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165" fontId="9" fillId="0" borderId="1" xfId="5" applyNumberFormat="1" applyFont="1" applyBorder="1" applyAlignment="1">
      <alignment horizontal="right" vertical="center"/>
    </xf>
    <xf numFmtId="165" fontId="9" fillId="3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2" fontId="11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9" applyFont="1" applyBorder="1" applyAlignment="1">
      <alignment horizontal="center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9" fillId="0" borderId="0" xfId="8" applyFont="1" applyAlignment="1" applyProtection="1">
      <alignment horizontal="left" vertical="center" wrapText="1" indent="10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0" xfId="3"/>
    <cellStyle name="Обычный_Tmp14" xfId="4"/>
    <cellStyle name="Обычный_Tmp16" xfId="5"/>
    <cellStyle name="Обычный_Tmp18" xfId="6"/>
    <cellStyle name="Обычный_Tmp2" xfId="7"/>
    <cellStyle name="Обычный_Tmp3" xfId="8"/>
    <cellStyle name="Обычный_Анализ на 01.04.06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topLeftCell="A13" zoomScaleSheetLayoutView="100" workbookViewId="0">
      <selection activeCell="A66" sqref="A66"/>
    </sheetView>
  </sheetViews>
  <sheetFormatPr defaultRowHeight="13.5"/>
  <cols>
    <col min="1" max="1" width="97.85546875" style="1" customWidth="1"/>
    <col min="2" max="2" width="23.85546875" style="1" customWidth="1"/>
    <col min="3" max="4" width="12.7109375" style="1" customWidth="1"/>
    <col min="5" max="16384" width="9.140625" style="1"/>
  </cols>
  <sheetData>
    <row r="1" spans="1:19" ht="118.5" customHeight="1">
      <c r="B1" s="92" t="s">
        <v>93</v>
      </c>
      <c r="C1" s="92"/>
      <c r="D1" s="92"/>
    </row>
    <row r="2" spans="1:19" ht="15.75" customHeight="1">
      <c r="A2" s="57"/>
      <c r="B2" s="57"/>
      <c r="C2" s="56"/>
      <c r="D2" s="56"/>
    </row>
    <row r="3" spans="1:19" ht="62.25" customHeight="1">
      <c r="A3" s="91" t="s">
        <v>92</v>
      </c>
      <c r="B3" s="91"/>
      <c r="C3" s="91"/>
      <c r="D3" s="9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4.25" customHeight="1">
      <c r="A4" s="55"/>
      <c r="B4" s="55"/>
      <c r="C4" s="55"/>
      <c r="D4" s="5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8.75" customHeight="1">
      <c r="A5" s="4"/>
      <c r="B5" s="4"/>
      <c r="C5" s="53"/>
      <c r="D5" s="58" t="s">
        <v>91</v>
      </c>
    </row>
    <row r="6" spans="1:19" s="29" customFormat="1" ht="15.75" customHeight="1">
      <c r="A6" s="88" t="s">
        <v>90</v>
      </c>
      <c r="B6" s="89" t="s">
        <v>89</v>
      </c>
      <c r="C6" s="90" t="s">
        <v>98</v>
      </c>
      <c r="D6" s="90"/>
    </row>
    <row r="7" spans="1:19" s="29" customFormat="1" ht="15.75" customHeight="1">
      <c r="A7" s="88"/>
      <c r="B7" s="89"/>
      <c r="C7" s="52" t="s">
        <v>88</v>
      </c>
      <c r="D7" s="51" t="s">
        <v>87</v>
      </c>
    </row>
    <row r="8" spans="1:19" s="27" customFormat="1" ht="22.5" customHeight="1">
      <c r="A8" s="28" t="s">
        <v>86</v>
      </c>
      <c r="B8" s="59" t="s">
        <v>85</v>
      </c>
      <c r="C8" s="72">
        <f>C9+C19+C29+C25+C38+C13+C35</f>
        <v>5409.5</v>
      </c>
      <c r="D8" s="72">
        <f>D9+D19+D29+D25+D38+D13+D35</f>
        <v>5691.9</v>
      </c>
    </row>
    <row r="9" spans="1:19" s="41" customFormat="1" ht="15.75" customHeight="1">
      <c r="A9" s="42" t="s">
        <v>84</v>
      </c>
      <c r="B9" s="60" t="s">
        <v>83</v>
      </c>
      <c r="C9" s="73">
        <f>C10</f>
        <v>2192</v>
      </c>
      <c r="D9" s="73">
        <f>D10</f>
        <v>2280</v>
      </c>
    </row>
    <row r="10" spans="1:19" s="29" customFormat="1" ht="13.5" customHeight="1">
      <c r="A10" s="46" t="s">
        <v>82</v>
      </c>
      <c r="B10" s="39" t="s">
        <v>106</v>
      </c>
      <c r="C10" s="74">
        <f>SUM(C11:C12)</f>
        <v>2192</v>
      </c>
      <c r="D10" s="74">
        <f>SUM(D11:D12)</f>
        <v>2280</v>
      </c>
    </row>
    <row r="11" spans="1:19" s="29" customFormat="1" ht="38.25" hidden="1">
      <c r="A11" s="47" t="s">
        <v>81</v>
      </c>
      <c r="B11" s="61" t="s">
        <v>80</v>
      </c>
      <c r="C11" s="75">
        <v>2192</v>
      </c>
      <c r="D11" s="75">
        <v>2280</v>
      </c>
    </row>
    <row r="12" spans="1:19" ht="25.5" hidden="1">
      <c r="A12" s="9" t="s">
        <v>79</v>
      </c>
      <c r="B12" s="61" t="s">
        <v>78</v>
      </c>
      <c r="C12" s="76"/>
      <c r="D12" s="76"/>
    </row>
    <row r="13" spans="1:19" ht="18" customHeight="1">
      <c r="A13" s="50" t="s">
        <v>77</v>
      </c>
      <c r="B13" s="62" t="s">
        <v>76</v>
      </c>
      <c r="C13" s="77">
        <f>C14</f>
        <v>1546.5</v>
      </c>
      <c r="D13" s="77">
        <f>D14</f>
        <v>1740.9</v>
      </c>
    </row>
    <row r="14" spans="1:19">
      <c r="A14" s="49" t="s">
        <v>75</v>
      </c>
      <c r="B14" s="48" t="s">
        <v>74</v>
      </c>
      <c r="C14" s="78">
        <f>C15+C16+C17+C18</f>
        <v>1546.5</v>
      </c>
      <c r="D14" s="78">
        <f>D15+D16+D17+D18</f>
        <v>1740.9</v>
      </c>
    </row>
    <row r="15" spans="1:19" ht="38.25" hidden="1">
      <c r="A15" s="47" t="s">
        <v>73</v>
      </c>
      <c r="B15" s="63" t="s">
        <v>72</v>
      </c>
      <c r="C15" s="76">
        <v>1546.5</v>
      </c>
      <c r="D15" s="76">
        <v>1740.9</v>
      </c>
    </row>
    <row r="16" spans="1:19" ht="38.25" hidden="1">
      <c r="A16" s="47" t="s">
        <v>71</v>
      </c>
      <c r="B16" s="63" t="s">
        <v>70</v>
      </c>
      <c r="C16" s="76"/>
      <c r="D16" s="76"/>
    </row>
    <row r="17" spans="1:4" ht="38.25" hidden="1">
      <c r="A17" s="47" t="s">
        <v>69</v>
      </c>
      <c r="B17" s="63" t="s">
        <v>68</v>
      </c>
      <c r="C17" s="76"/>
      <c r="D17" s="76"/>
    </row>
    <row r="18" spans="1:4" ht="38.25" hidden="1">
      <c r="A18" s="47" t="s">
        <v>67</v>
      </c>
      <c r="B18" s="63" t="s">
        <v>66</v>
      </c>
      <c r="C18" s="76"/>
      <c r="D18" s="76"/>
    </row>
    <row r="19" spans="1:4" s="41" customFormat="1" ht="14.25">
      <c r="A19" s="42" t="s">
        <v>65</v>
      </c>
      <c r="B19" s="60" t="s">
        <v>64</v>
      </c>
      <c r="C19" s="73">
        <f>C20+C22</f>
        <v>540</v>
      </c>
      <c r="D19" s="73">
        <f>D20+D22</f>
        <v>540</v>
      </c>
    </row>
    <row r="20" spans="1:4" s="29" customFormat="1" ht="12.75" customHeight="1">
      <c r="A20" s="46" t="s">
        <v>63</v>
      </c>
      <c r="B20" s="39" t="s">
        <v>62</v>
      </c>
      <c r="C20" s="74">
        <f>C21</f>
        <v>45</v>
      </c>
      <c r="D20" s="74">
        <f>D21</f>
        <v>45</v>
      </c>
    </row>
    <row r="21" spans="1:4" s="29" customFormat="1" ht="25.5" hidden="1">
      <c r="A21" s="31" t="s">
        <v>61</v>
      </c>
      <c r="B21" s="30" t="s">
        <v>60</v>
      </c>
      <c r="C21" s="75">
        <v>45</v>
      </c>
      <c r="D21" s="75">
        <v>45</v>
      </c>
    </row>
    <row r="22" spans="1:4" s="29" customFormat="1" ht="13.5" customHeight="1">
      <c r="A22" s="46" t="s">
        <v>59</v>
      </c>
      <c r="B22" s="39" t="s">
        <v>58</v>
      </c>
      <c r="C22" s="74">
        <f>C23+C24</f>
        <v>495</v>
      </c>
      <c r="D22" s="74">
        <f>D23+D24</f>
        <v>495</v>
      </c>
    </row>
    <row r="23" spans="1:4" s="29" customFormat="1" ht="25.5" hidden="1">
      <c r="A23" s="31" t="s">
        <v>57</v>
      </c>
      <c r="B23" s="30" t="s">
        <v>56</v>
      </c>
      <c r="C23" s="75">
        <v>485</v>
      </c>
      <c r="D23" s="75">
        <v>485</v>
      </c>
    </row>
    <row r="24" spans="1:4" s="29" customFormat="1" ht="25.5" hidden="1">
      <c r="A24" s="31" t="s">
        <v>55</v>
      </c>
      <c r="B24" s="30" t="s">
        <v>54</v>
      </c>
      <c r="C24" s="75">
        <v>10</v>
      </c>
      <c r="D24" s="75">
        <v>10</v>
      </c>
    </row>
    <row r="25" spans="1:4" s="29" customFormat="1" ht="15.75" customHeight="1">
      <c r="A25" s="45" t="s">
        <v>53</v>
      </c>
      <c r="B25" s="64" t="s">
        <v>52</v>
      </c>
      <c r="C25" s="77">
        <f>C26</f>
        <v>30</v>
      </c>
      <c r="D25" s="77">
        <f>D26</f>
        <v>30</v>
      </c>
    </row>
    <row r="26" spans="1:4" s="29" customFormat="1" ht="25.5">
      <c r="A26" s="33" t="s">
        <v>51</v>
      </c>
      <c r="B26" s="32" t="s">
        <v>50</v>
      </c>
      <c r="C26" s="78">
        <f>C27</f>
        <v>30</v>
      </c>
      <c r="D26" s="78">
        <f>D27</f>
        <v>30</v>
      </c>
    </row>
    <row r="27" spans="1:4" s="29" customFormat="1" ht="38.25" hidden="1">
      <c r="A27" s="44" t="s">
        <v>49</v>
      </c>
      <c r="B27" s="65" t="s">
        <v>48</v>
      </c>
      <c r="C27" s="75">
        <v>30</v>
      </c>
      <c r="D27" s="75">
        <v>30</v>
      </c>
    </row>
    <row r="28" spans="1:4" s="29" customFormat="1" ht="27.75" hidden="1" customHeight="1">
      <c r="A28" s="43" t="s">
        <v>47</v>
      </c>
      <c r="B28" s="66" t="s">
        <v>46</v>
      </c>
      <c r="C28" s="79"/>
      <c r="D28" s="79"/>
    </row>
    <row r="29" spans="1:4" s="41" customFormat="1" ht="25.5">
      <c r="A29" s="42" t="s">
        <v>45</v>
      </c>
      <c r="B29" s="60" t="s">
        <v>44</v>
      </c>
      <c r="C29" s="73">
        <f>C30+C33</f>
        <v>1052</v>
      </c>
      <c r="D29" s="73">
        <f>D30+D33</f>
        <v>1052</v>
      </c>
    </row>
    <row r="30" spans="1:4" s="29" customFormat="1" ht="38.25">
      <c r="A30" s="40" t="s">
        <v>43</v>
      </c>
      <c r="B30" s="39" t="s">
        <v>107</v>
      </c>
      <c r="C30" s="74">
        <f>C31+C32</f>
        <v>980</v>
      </c>
      <c r="D30" s="74">
        <f>D31+D32</f>
        <v>980</v>
      </c>
    </row>
    <row r="31" spans="1:4" s="29" customFormat="1" ht="38.25" hidden="1">
      <c r="A31" s="31" t="s">
        <v>41</v>
      </c>
      <c r="B31" s="30" t="s">
        <v>42</v>
      </c>
      <c r="C31" s="75">
        <v>30</v>
      </c>
      <c r="D31" s="75">
        <v>30</v>
      </c>
    </row>
    <row r="32" spans="1:4" s="29" customFormat="1" ht="38.25" hidden="1">
      <c r="A32" s="31" t="s">
        <v>41</v>
      </c>
      <c r="B32" s="30" t="s">
        <v>40</v>
      </c>
      <c r="C32" s="75">
        <v>950</v>
      </c>
      <c r="D32" s="75">
        <v>950</v>
      </c>
    </row>
    <row r="33" spans="1:4" s="29" customFormat="1" ht="38.25">
      <c r="A33" s="38" t="s">
        <v>39</v>
      </c>
      <c r="B33" s="37" t="s">
        <v>38</v>
      </c>
      <c r="C33" s="74">
        <f>C34</f>
        <v>72</v>
      </c>
      <c r="D33" s="74">
        <f>D34</f>
        <v>72</v>
      </c>
    </row>
    <row r="34" spans="1:4" s="29" customFormat="1" ht="38.25" hidden="1">
      <c r="A34" s="31" t="s">
        <v>37</v>
      </c>
      <c r="B34" s="30" t="s">
        <v>36</v>
      </c>
      <c r="C34" s="75">
        <v>72</v>
      </c>
      <c r="D34" s="75">
        <v>72</v>
      </c>
    </row>
    <row r="35" spans="1:4" s="29" customFormat="1">
      <c r="A35" s="18" t="s">
        <v>35</v>
      </c>
      <c r="B35" s="67" t="s">
        <v>34</v>
      </c>
      <c r="C35" s="73">
        <f>C36</f>
        <v>20</v>
      </c>
      <c r="D35" s="73">
        <f>D36</f>
        <v>20</v>
      </c>
    </row>
    <row r="36" spans="1:4" s="29" customFormat="1">
      <c r="A36" s="36" t="s">
        <v>33</v>
      </c>
      <c r="B36" s="35" t="s">
        <v>108</v>
      </c>
      <c r="C36" s="74">
        <f>C37</f>
        <v>20</v>
      </c>
      <c r="D36" s="74">
        <f>D37</f>
        <v>20</v>
      </c>
    </row>
    <row r="37" spans="1:4" s="29" customFormat="1" hidden="1">
      <c r="A37" s="31" t="s">
        <v>32</v>
      </c>
      <c r="B37" s="30" t="s">
        <v>31</v>
      </c>
      <c r="C37" s="75">
        <v>20</v>
      </c>
      <c r="D37" s="75">
        <v>20</v>
      </c>
    </row>
    <row r="38" spans="1:4" s="29" customFormat="1">
      <c r="A38" s="34" t="s">
        <v>30</v>
      </c>
      <c r="B38" s="64" t="s">
        <v>29</v>
      </c>
      <c r="C38" s="73">
        <f>C39</f>
        <v>29</v>
      </c>
      <c r="D38" s="73">
        <f>D39</f>
        <v>29</v>
      </c>
    </row>
    <row r="39" spans="1:4" s="29" customFormat="1" ht="25.5">
      <c r="A39" s="33" t="s">
        <v>28</v>
      </c>
      <c r="B39" s="32" t="s">
        <v>27</v>
      </c>
      <c r="C39" s="74">
        <f>C40</f>
        <v>29</v>
      </c>
      <c r="D39" s="74">
        <f>D40</f>
        <v>29</v>
      </c>
    </row>
    <row r="40" spans="1:4" s="29" customFormat="1" ht="25.5" hidden="1">
      <c r="A40" s="31" t="s">
        <v>26</v>
      </c>
      <c r="B40" s="30" t="s">
        <v>25</v>
      </c>
      <c r="C40" s="75">
        <v>29</v>
      </c>
      <c r="D40" s="75">
        <v>29</v>
      </c>
    </row>
    <row r="41" spans="1:4" s="27" customFormat="1" ht="24" customHeight="1">
      <c r="A41" s="28" t="s">
        <v>24</v>
      </c>
      <c r="B41" s="59" t="s">
        <v>94</v>
      </c>
      <c r="C41" s="80">
        <f>SUM(C42)</f>
        <v>6480.2999999999993</v>
      </c>
      <c r="D41" s="80">
        <f>SUM(D42)</f>
        <v>6540.6999999999989</v>
      </c>
    </row>
    <row r="42" spans="1:4" s="7" customFormat="1" ht="28.5">
      <c r="A42" s="26" t="s">
        <v>23</v>
      </c>
      <c r="B42" s="68" t="s">
        <v>95</v>
      </c>
      <c r="C42" s="81">
        <f>SUM(C43,C48,C56)+C61</f>
        <v>6480.2999999999993</v>
      </c>
      <c r="D42" s="81">
        <f>SUM(D43,D48,D56)+D61</f>
        <v>6540.6999999999989</v>
      </c>
    </row>
    <row r="43" spans="1:4" s="7" customFormat="1">
      <c r="A43" s="25" t="s">
        <v>109</v>
      </c>
      <c r="B43" s="68" t="s">
        <v>110</v>
      </c>
      <c r="C43" s="82">
        <f>SUM(C44)</f>
        <v>6163.4</v>
      </c>
      <c r="D43" s="82">
        <f>SUM(D44)</f>
        <v>6223.7999999999993</v>
      </c>
    </row>
    <row r="44" spans="1:4" s="7" customFormat="1">
      <c r="A44" s="24" t="s">
        <v>22</v>
      </c>
      <c r="B44" s="23" t="s">
        <v>99</v>
      </c>
      <c r="C44" s="83">
        <f>C45</f>
        <v>6163.4</v>
      </c>
      <c r="D44" s="83">
        <f>D45</f>
        <v>6223.7999999999993</v>
      </c>
    </row>
    <row r="45" spans="1:4" s="7" customFormat="1" ht="16.5" customHeight="1">
      <c r="A45" s="14" t="s">
        <v>21</v>
      </c>
      <c r="B45" s="13" t="s">
        <v>100</v>
      </c>
      <c r="C45" s="84">
        <f>2037.7+4125.7</f>
        <v>6163.4</v>
      </c>
      <c r="D45" s="84">
        <f>4109.7+2114.1</f>
        <v>6223.7999999999993</v>
      </c>
    </row>
    <row r="46" spans="1:4" s="7" customFormat="1" ht="16.5" hidden="1" customHeight="1">
      <c r="A46" s="22"/>
      <c r="B46" s="61"/>
      <c r="C46" s="84"/>
      <c r="D46" s="84"/>
    </row>
    <row r="47" spans="1:4" s="7" customFormat="1" ht="16.5" hidden="1" customHeight="1">
      <c r="A47" s="22"/>
      <c r="B47" s="61"/>
      <c r="C47" s="84"/>
      <c r="D47" s="84"/>
    </row>
    <row r="48" spans="1:4" s="7" customFormat="1" ht="15.75" hidden="1" customHeight="1">
      <c r="A48" s="18" t="s">
        <v>20</v>
      </c>
      <c r="B48" s="69" t="s">
        <v>96</v>
      </c>
      <c r="C48" s="82">
        <f>SUM(C50,C54,C52)</f>
        <v>0</v>
      </c>
      <c r="D48" s="82">
        <f>SUM(D50,D54,D52)</f>
        <v>0</v>
      </c>
    </row>
    <row r="49" spans="1:4" s="7" customFormat="1" ht="13.5" hidden="1" customHeight="1">
      <c r="A49" s="21"/>
      <c r="B49" s="70"/>
      <c r="C49" s="85"/>
      <c r="D49" s="85"/>
    </row>
    <row r="50" spans="1:4" s="7" customFormat="1" ht="25.5" hidden="1" customHeight="1">
      <c r="A50" s="20" t="s">
        <v>19</v>
      </c>
      <c r="B50" s="61" t="s">
        <v>16</v>
      </c>
      <c r="C50" s="84">
        <f>SUM(C51)</f>
        <v>0</v>
      </c>
      <c r="D50" s="84">
        <f>SUM(D51)</f>
        <v>0</v>
      </c>
    </row>
    <row r="51" spans="1:4" s="7" customFormat="1" ht="25.5" hidden="1" customHeight="1">
      <c r="A51" s="20" t="s">
        <v>18</v>
      </c>
      <c r="B51" s="61" t="s">
        <v>14</v>
      </c>
      <c r="C51" s="84"/>
      <c r="D51" s="84"/>
    </row>
    <row r="52" spans="1:4" s="7" customFormat="1" ht="25.5" hidden="1">
      <c r="A52" s="16" t="s">
        <v>17</v>
      </c>
      <c r="B52" s="15" t="s">
        <v>16</v>
      </c>
      <c r="C52" s="83">
        <f>C53</f>
        <v>0</v>
      </c>
      <c r="D52" s="83">
        <f>D53</f>
        <v>0</v>
      </c>
    </row>
    <row r="53" spans="1:4" s="7" customFormat="1" ht="25.5" hidden="1">
      <c r="A53" s="9" t="s">
        <v>15</v>
      </c>
      <c r="B53" s="61" t="s">
        <v>14</v>
      </c>
      <c r="C53" s="84">
        <v>0</v>
      </c>
      <c r="D53" s="84"/>
    </row>
    <row r="54" spans="1:4" s="7" customFormat="1" ht="15" hidden="1" customHeight="1">
      <c r="A54" s="19" t="s">
        <v>13</v>
      </c>
      <c r="B54" s="15" t="s">
        <v>97</v>
      </c>
      <c r="C54" s="83">
        <f>SUM(C55)</f>
        <v>0</v>
      </c>
      <c r="D54" s="83">
        <f>SUM(D55)</f>
        <v>0</v>
      </c>
    </row>
    <row r="55" spans="1:4" s="7" customFormat="1" ht="15" hidden="1" customHeight="1">
      <c r="A55" s="14" t="s">
        <v>12</v>
      </c>
      <c r="B55" s="13" t="s">
        <v>11</v>
      </c>
      <c r="C55" s="84"/>
      <c r="D55" s="84"/>
    </row>
    <row r="56" spans="1:4" s="7" customFormat="1">
      <c r="A56" s="18" t="s">
        <v>111</v>
      </c>
      <c r="B56" s="71" t="s">
        <v>101</v>
      </c>
      <c r="C56" s="82">
        <f>SUM(C57)+C59</f>
        <v>316.89999999999998</v>
      </c>
      <c r="D56" s="82">
        <f>SUM(D57)+D59</f>
        <v>316.89999999999998</v>
      </c>
    </row>
    <row r="57" spans="1:4" s="7" customFormat="1" ht="25.5">
      <c r="A57" s="17" t="s">
        <v>10</v>
      </c>
      <c r="B57" s="15" t="s">
        <v>102</v>
      </c>
      <c r="C57" s="86">
        <f>SUM(C58)</f>
        <v>273.89999999999998</v>
      </c>
      <c r="D57" s="86">
        <f>SUM(D58)</f>
        <v>273.89999999999998</v>
      </c>
    </row>
    <row r="58" spans="1:4" s="7" customFormat="1" ht="24">
      <c r="A58" s="14" t="s">
        <v>9</v>
      </c>
      <c r="B58" s="13" t="s">
        <v>103</v>
      </c>
      <c r="C58" s="84">
        <f>273.9</f>
        <v>273.89999999999998</v>
      </c>
      <c r="D58" s="84">
        <v>273.89999999999998</v>
      </c>
    </row>
    <row r="59" spans="1:4" s="7" customFormat="1">
      <c r="A59" s="16" t="s">
        <v>8</v>
      </c>
      <c r="B59" s="15" t="s">
        <v>104</v>
      </c>
      <c r="C59" s="83">
        <f>C60</f>
        <v>43</v>
      </c>
      <c r="D59" s="83">
        <f>D60</f>
        <v>43</v>
      </c>
    </row>
    <row r="60" spans="1:4" s="7" customFormat="1">
      <c r="A60" s="14" t="s">
        <v>7</v>
      </c>
      <c r="B60" s="13" t="s">
        <v>105</v>
      </c>
      <c r="C60" s="84">
        <f>0.6+42.4</f>
        <v>43</v>
      </c>
      <c r="D60" s="84">
        <f>0.6+42.4</f>
        <v>43</v>
      </c>
    </row>
    <row r="61" spans="1:4" s="7" customFormat="1" hidden="1">
      <c r="A61" s="12" t="s">
        <v>6</v>
      </c>
      <c r="B61" s="11" t="s">
        <v>5</v>
      </c>
      <c r="C61" s="87">
        <f>C62</f>
        <v>0</v>
      </c>
      <c r="D61" s="87">
        <f>D62</f>
        <v>0</v>
      </c>
    </row>
    <row r="62" spans="1:4" s="7" customFormat="1" hidden="1">
      <c r="A62" s="10" t="s">
        <v>4</v>
      </c>
      <c r="B62" s="8" t="s">
        <v>3</v>
      </c>
      <c r="C62" s="84">
        <f>C63</f>
        <v>0</v>
      </c>
      <c r="D62" s="84">
        <f>D63</f>
        <v>0</v>
      </c>
    </row>
    <row r="63" spans="1:4" s="7" customFormat="1" hidden="1">
      <c r="A63" s="9" t="s">
        <v>2</v>
      </c>
      <c r="B63" s="8" t="s">
        <v>1</v>
      </c>
      <c r="C63" s="84"/>
      <c r="D63" s="84"/>
    </row>
    <row r="64" spans="1:4" s="5" customFormat="1" ht="19.5" customHeight="1">
      <c r="A64" s="6" t="s">
        <v>0</v>
      </c>
      <c r="B64" s="6"/>
      <c r="C64" s="80">
        <f>C41+C8</f>
        <v>11889.8</v>
      </c>
      <c r="D64" s="80">
        <f>D41+D8</f>
        <v>12232.599999999999</v>
      </c>
    </row>
    <row r="65" spans="1:4" ht="11.25" customHeight="1">
      <c r="A65" s="4"/>
      <c r="B65" s="4"/>
      <c r="C65" s="4"/>
      <c r="D65" s="4"/>
    </row>
    <row r="66" spans="1:4" ht="11.25" customHeight="1">
      <c r="C66" s="3"/>
      <c r="D66" s="3"/>
    </row>
    <row r="67" spans="1:4" ht="14.25">
      <c r="A67" s="2"/>
      <c r="B67" s="2"/>
    </row>
  </sheetData>
  <mergeCells count="5">
    <mergeCell ref="A6:A7"/>
    <mergeCell ref="B6:B7"/>
    <mergeCell ref="C6:D6"/>
    <mergeCell ref="A3:D3"/>
    <mergeCell ref="B1:D1"/>
  </mergeCells>
  <phoneticPr fontId="0" type="noConversion"/>
  <pageMargins left="0.98425196850393704" right="0" top="0.39370078740157483" bottom="0" header="0.31496062992125984" footer="0"/>
  <pageSetup paperSize="9" scale="6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Вд</vt:lpstr>
      <vt:lpstr>Лист1</vt:lpstr>
      <vt:lpstr>Лист2</vt:lpstr>
      <vt:lpstr>Лист3</vt:lpstr>
      <vt:lpstr>Вд!Область_печати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2016-11-30T09:28:31Z</dcterms:modified>
</cp:coreProperties>
</file>