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'Лист1'!$A$1:$F$119</definedName>
  </definedNames>
  <calcPr fullCalcOnLoad="1"/>
</workbook>
</file>

<file path=xl/sharedStrings.xml><?xml version="1.0" encoding="utf-8"?>
<sst xmlns="http://schemas.openxmlformats.org/spreadsheetml/2006/main" count="322" uniqueCount="147">
  <si>
    <t>прочие работы, услуги</t>
  </si>
  <si>
    <t>прочие расходы</t>
  </si>
  <si>
    <t xml:space="preserve">наименование </t>
  </si>
  <si>
    <t>Благоустройство</t>
  </si>
  <si>
    <t>Обслуживание внутреннего долга</t>
  </si>
  <si>
    <t>прочие услуги</t>
  </si>
  <si>
    <t>ВСЕГО: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</si>
  <si>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</si>
  <si>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</si>
  <si>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</si>
  <si>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</si>
  <si>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</si>
  <si>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</si>
  <si>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</si>
  <si>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</si>
  <si>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</si>
  <si>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</si>
  <si>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</si>
  <si>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</si>
  <si>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</si>
  <si>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</si>
  <si>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</si>
  <si>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</si>
  <si>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22506</t>
  </si>
  <si>
    <t>22609</t>
  </si>
  <si>
    <t>25102</t>
  </si>
  <si>
    <t>Утверждение генеральных планов поселений, правил землепользования и застройки</t>
  </si>
  <si>
    <t>29004</t>
  </si>
  <si>
    <t>транспортный налог</t>
  </si>
  <si>
    <t>29009</t>
  </si>
  <si>
    <t>пени, штрафы</t>
  </si>
  <si>
    <t>31003</t>
  </si>
  <si>
    <t>Приобретение вычислительной техники и оргтехники</t>
  </si>
  <si>
    <t>34002</t>
  </si>
  <si>
    <t>ГСМ (для автотранспортных средств)</t>
  </si>
  <si>
    <t>34005</t>
  </si>
  <si>
    <t>автомобильные запасные части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</si>
  <si>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</si>
  <si>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</si>
  <si>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</si>
  <si>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</si>
  <si>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</si>
  <si>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</si>
  <si>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</si>
  <si>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</si>
  <si>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</si>
  <si>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</si>
  <si>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</si>
  <si>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</si>
  <si>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</si>
  <si>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</si>
  <si>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29011</t>
  </si>
  <si>
    <t>членский взнос</t>
  </si>
  <si>
    <t>0200</t>
  </si>
  <si>
    <t>НАЦИОНАЛЬНАЯ ОБОРОНА</t>
  </si>
  <si>
    <t>0203</t>
  </si>
  <si>
    <t>Мобилизационная и вневойсковая подготовка</t>
  </si>
  <si>
    <t>22617</t>
  </si>
  <si>
    <t>изготовление бланков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</si>
  <si>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</si>
  <si>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</si>
  <si>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</si>
  <si>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</si>
  <si>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</si>
  <si>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</si>
  <si>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</si>
  <si>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</si>
  <si>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22607</t>
  </si>
  <si>
    <t>услуги, оказываемые экспертными организациями</t>
  </si>
  <si>
    <t>0500</t>
  </si>
  <si>
    <t>ЖИЛИЩНО-КОММУНАЛЬНОЕ ХОЗЯЙСТВО</t>
  </si>
  <si>
    <t>0503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</si>
  <si>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</si>
  <si>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</si>
  <si>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</si>
  <si>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</si>
  <si>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</si>
  <si>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</si>
  <si>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</si>
  <si>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</si>
  <si>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</si>
  <si>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</si>
  <si>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</si>
  <si>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</si>
  <si>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</si>
  <si>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</si>
  <si>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</si>
  <si>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</si>
  <si>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</si>
  <si>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31006</t>
  </si>
  <si>
    <t>Приобретение оборудования</t>
  </si>
  <si>
    <t>внесение изменений</t>
  </si>
  <si>
    <t>22504</t>
  </si>
  <si>
    <t>текущие ремонты (зданий, сооружений)</t>
  </si>
  <si>
    <t>22619</t>
  </si>
  <si>
    <t>информационные услуги (за искл АЦК)</t>
  </si>
  <si>
    <t>31008</t>
  </si>
  <si>
    <t>Производственный и хозяйственный инвентарь</t>
  </si>
  <si>
    <t>22605</t>
  </si>
  <si>
    <t>монтажные работы</t>
  </si>
  <si>
    <t>0501</t>
  </si>
  <si>
    <t>Жилищное хозяйство</t>
  </si>
  <si>
    <t>1100</t>
  </si>
  <si>
    <t>ФИЗИЧЕСКАЯ КУЛЬТУРА И СПОРТ</t>
  </si>
  <si>
    <t>Строительство зданий и сооружений</t>
  </si>
  <si>
    <t>31010</t>
  </si>
  <si>
    <t>1101</t>
  </si>
  <si>
    <t>21202</t>
  </si>
  <si>
    <t>командировочные расходы</t>
  </si>
  <si>
    <t>22614</t>
  </si>
  <si>
    <t>земельно-имущественные расходы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</si>
  <si>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</si>
  <si>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</si>
  <si>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РАСЧЁТ ПО ФУНКЦИОНАЛЬНОЙ СТРУКТУРЕ РАСХОДОВ
БЮДЖЕТА ВИДИМСКОГО МУНИЦИПАЛЬНОГО ОБРАЗОВАНИЯ НА 2018 ГОД</t>
  </si>
  <si>
    <t>План на 2018 год</t>
  </si>
  <si>
    <t>Уточненный план на 2018 год</t>
  </si>
  <si>
    <t/>
  </si>
  <si>
    <t>21201</t>
  </si>
  <si>
    <t>льготный проезд</t>
  </si>
  <si>
    <t>31002</t>
  </si>
  <si>
    <t>Приобретение движимого имущества (транспортные средства)</t>
  </si>
  <si>
    <t>Составление и исполнение бюджета поселения, составление отчета об исполнении бюджета поселения</t>
  </si>
  <si>
    <t>0107</t>
  </si>
  <si>
    <t>Обеспечение проведения выборов и референдумов</t>
  </si>
  <si>
    <t>0502</t>
  </si>
  <si>
    <t>Коммунальное хозяйство</t>
  </si>
  <si>
    <t>29002</t>
  </si>
  <si>
    <t>приобретение подарочной и поздравительной продукции</t>
  </si>
  <si>
    <t>1003</t>
  </si>
  <si>
    <t>Социальное обеспечение населения</t>
  </si>
  <si>
    <t>Физическая культура и спорт</t>
  </si>
  <si>
    <t>1105</t>
  </si>
  <si>
    <t>Другие вопросы в области физической культуры и спорта</t>
  </si>
  <si>
    <t xml:space="preserve">Справочная № 1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2018 год и на плановый период 2019 и 2020 годов» от 29.12.2017г. № 77»
от "         "                            2018 года № </t>
  </si>
  <si>
    <t>тыс. рублей</t>
  </si>
  <si>
    <t>25110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</si>
  <si>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</si>
  <si>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31009</t>
  </si>
  <si>
    <t>Прочие объекты, относящиеся к основным средствам</t>
  </si>
  <si>
    <t>29008</t>
  </si>
  <si>
    <t>доп. расходы по исполнительным листам</t>
  </si>
  <si>
    <t>22616</t>
  </si>
  <si>
    <t>лабораторно-инстркментальные исследоания</t>
  </si>
  <si>
    <t>22505</t>
  </si>
  <si>
    <t>эксплутационные работы</t>
  </si>
  <si>
    <t>21203</t>
  </si>
  <si>
    <t>прочие выплаты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</si>
</sst>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9" fontId="6" fillId="35" borderId="10" xfId="0" applyNumberFormat="1" applyFont="1" applyFill="1" applyBorder="1" applyAlignment="1" applyProtection="1">
      <alignment horizontal="center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172" fontId="6" fillId="35" borderId="10" xfId="0" applyNumberFormat="1" applyFont="1" applyFill="1" applyBorder="1" applyAlignment="1" applyProtection="1">
      <alignment horizontal="right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172" fontId="7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36" borderId="10" xfId="0" applyNumberFormat="1" applyFont="1" applyFill="1" applyBorder="1" applyAlignment="1" applyProtection="1">
      <alignment horizontal="center" vertical="top" wrapText="1"/>
      <protection/>
    </xf>
    <xf numFmtId="49" fontId="7" fillId="36" borderId="10" xfId="0" applyNumberFormat="1" applyFont="1" applyFill="1" applyBorder="1" applyAlignment="1" applyProtection="1">
      <alignment horizontal="left" vertical="top" wrapText="1"/>
      <protection/>
    </xf>
    <xf numFmtId="172" fontId="7" fillId="36" borderId="10" xfId="0" applyNumberFormat="1" applyFont="1" applyFill="1" applyBorder="1" applyAlignment="1" applyProtection="1">
      <alignment horizontal="right" vertical="top" wrapText="1"/>
      <protection/>
    </xf>
    <xf numFmtId="0" fontId="3" fillId="37" borderId="0" xfId="0" applyFont="1" applyFill="1" applyAlignment="1">
      <alignment/>
    </xf>
    <xf numFmtId="49" fontId="8" fillId="37" borderId="10" xfId="0" applyNumberFormat="1" applyFont="1" applyFill="1" applyBorder="1" applyAlignment="1" applyProtection="1">
      <alignment horizontal="center" vertical="top" wrapText="1"/>
      <protection/>
    </xf>
    <xf numFmtId="49" fontId="8" fillId="37" borderId="10" xfId="0" applyNumberFormat="1" applyFont="1" applyFill="1" applyBorder="1" applyAlignment="1" applyProtection="1">
      <alignment horizontal="left" vertical="top" wrapText="1"/>
      <protection/>
    </xf>
    <xf numFmtId="172" fontId="8" fillId="37" borderId="10" xfId="0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view="pageBreakPreview" zoomScale="75" zoomScaleNormal="75" zoomScaleSheetLayoutView="75" zoomScalePageLayoutView="0" workbookViewId="0" topLeftCell="A101">
      <selection activeCell="F15" sqref="F1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4.625" style="1" customWidth="1"/>
    <col min="4" max="6" width="14.75390625" style="1" customWidth="1"/>
    <col min="7" max="16384" width="9.125" style="1" customWidth="1"/>
  </cols>
  <sheetData>
    <row r="1" spans="3:11" ht="135" customHeight="1">
      <c r="C1" s="4"/>
      <c r="D1" s="29" t="s">
        <v>133</v>
      </c>
      <c r="E1" s="30"/>
      <c r="F1" s="30"/>
      <c r="I1" s="26"/>
      <c r="J1" s="26"/>
      <c r="K1" s="26"/>
    </row>
    <row r="2" spans="1:6" ht="59.25" customHeight="1">
      <c r="A2" s="28" t="s">
        <v>113</v>
      </c>
      <c r="B2" s="28"/>
      <c r="C2" s="28"/>
      <c r="D2" s="28"/>
      <c r="E2" s="28"/>
      <c r="F2" s="28"/>
    </row>
    <row r="3" spans="4:6" ht="12" customHeight="1">
      <c r="D3" s="3"/>
      <c r="E3" s="3"/>
      <c r="F3" s="3" t="s">
        <v>134</v>
      </c>
    </row>
    <row r="4" spans="1:6" s="5" customFormat="1" ht="51.75" customHeight="1">
      <c r="A4" s="27" t="s">
        <v>2</v>
      </c>
      <c r="B4" s="27"/>
      <c r="C4" s="27"/>
      <c r="D4" s="25" t="s">
        <v>114</v>
      </c>
      <c r="E4" s="25" t="s">
        <v>91</v>
      </c>
      <c r="F4" s="25" t="s">
        <v>115</v>
      </c>
    </row>
    <row r="5" spans="1:6" s="7" customFormat="1" ht="20.25" customHeight="1">
      <c r="A5" s="9" t="s">
        <v>6</v>
      </c>
      <c r="B5" s="9" t="s">
        <v>116</v>
      </c>
      <c r="C5" s="10"/>
      <c r="D5" s="11">
        <f>D6+D55+D61+D74+D93+D96+D109+D112+D117</f>
        <v>29226.5</v>
      </c>
      <c r="E5" s="11">
        <f>E6+E55+E61+E74+E93+E96+E109+E112+E117</f>
        <v>832.3000000000001</v>
      </c>
      <c r="F5" s="11">
        <f>F6+F55+F61+F74+F93+F96+F109+F112+F117</f>
        <v>30058.8</v>
      </c>
    </row>
    <row r="6" spans="1:6" s="8" customFormat="1" ht="15.75">
      <c r="A6" s="12" t="s">
        <v>7</v>
      </c>
      <c r="B6" s="12"/>
      <c r="C6" s="13" t="s">
        <v>8</v>
      </c>
      <c r="D6" s="14">
        <f>D7+D11+D15+D40+D43+D45+D47</f>
        <v>11421.999999999998</v>
      </c>
      <c r="E6" s="14">
        <f>E7+E11+E15+E40+E43+E45+E47</f>
        <v>545.2999999999996</v>
      </c>
      <c r="F6" s="14">
        <f>F7+F11+F15+F40+F43+F45+F47</f>
        <v>11967.299999999997</v>
      </c>
    </row>
    <row r="7" spans="1:6" s="8" customFormat="1" ht="30">
      <c r="A7" s="18" t="s">
        <v>9</v>
      </c>
      <c r="B7" s="18"/>
      <c r="C7" s="19" t="s">
        <v>10</v>
      </c>
      <c r="D7" s="20">
        <f>SUM(D8:D10)</f>
        <v>1255.7</v>
      </c>
      <c r="E7" s="20">
        <f>SUM(E8:E10)</f>
        <v>17.899999999999977</v>
      </c>
      <c r="F7" s="20">
        <f>SUM(F8:F10)</f>
        <v>1273.6</v>
      </c>
    </row>
    <row r="8" spans="1:6" s="6" customFormat="1" ht="15.75">
      <c r="A8" s="15" t="s">
        <v>9</v>
      </c>
      <c r="B8" s="15" t="s">
        <v>11</v>
      </c>
      <c r="C8" s="16" t="s">
        <v>12</v>
      </c>
      <c r="D8" s="17">
        <v>928.5</v>
      </c>
      <c r="E8" s="17">
        <f>F8-D8</f>
        <v>9.899999999999977</v>
      </c>
      <c r="F8" s="17">
        <v>938.4</v>
      </c>
    </row>
    <row r="9" spans="1:6" s="6" customFormat="1" ht="15.75">
      <c r="A9" s="15" t="s">
        <v>9</v>
      </c>
      <c r="B9" s="15" t="s">
        <v>107</v>
      </c>
      <c r="C9" s="16" t="s">
        <v>108</v>
      </c>
      <c r="D9" s="17">
        <v>28.9</v>
      </c>
      <c r="E9" s="17">
        <f>F9-D9</f>
        <v>8</v>
      </c>
      <c r="F9" s="17">
        <v>36.9</v>
      </c>
    </row>
    <row r="10" spans="1:6" s="6" customFormat="1" ht="15.75">
      <c r="A10" s="15" t="s">
        <v>9</v>
      </c>
      <c r="B10" s="15" t="s">
        <v>13</v>
      </c>
      <c r="C10" s="16" t="s">
        <v>14</v>
      </c>
      <c r="D10" s="17">
        <v>298.3</v>
      </c>
      <c r="E10" s="17">
        <f>F10-D10</f>
        <v>0</v>
      </c>
      <c r="F10" s="17">
        <v>298.3</v>
      </c>
    </row>
    <row r="11" spans="1:6" s="6" customFormat="1" ht="45">
      <c r="A11" s="18" t="s">
        <v>15</v>
      </c>
      <c r="B11" s="18"/>
      <c r="C11" s="19" t="s">
        <v>16</v>
      </c>
      <c r="D11" s="20">
        <f>SUM(D12:D14)</f>
        <v>994.3</v>
      </c>
      <c r="E11" s="20">
        <f>SUM(E12:E14)</f>
        <v>0</v>
      </c>
      <c r="F11" s="20">
        <f>SUM(F12:F14)</f>
        <v>994.3</v>
      </c>
    </row>
    <row r="12" spans="1:6" s="6" customFormat="1" ht="15.75">
      <c r="A12" s="15" t="s">
        <v>15</v>
      </c>
      <c r="B12" s="15" t="s">
        <v>11</v>
      </c>
      <c r="C12" s="16" t="s">
        <v>12</v>
      </c>
      <c r="D12" s="17">
        <v>749.4</v>
      </c>
      <c r="E12" s="17">
        <f>F12-D12</f>
        <v>0</v>
      </c>
      <c r="F12" s="17">
        <v>749.4</v>
      </c>
    </row>
    <row r="13" spans="1:6" s="6" customFormat="1" ht="15.75">
      <c r="A13" s="15" t="s">
        <v>15</v>
      </c>
      <c r="B13" s="15" t="s">
        <v>13</v>
      </c>
      <c r="C13" s="16" t="s">
        <v>14</v>
      </c>
      <c r="D13" s="17">
        <v>243.9</v>
      </c>
      <c r="E13" s="17">
        <f>F13-D13</f>
        <v>0</v>
      </c>
      <c r="F13" s="17">
        <v>243.9</v>
      </c>
    </row>
    <row r="14" spans="1:6" s="8" customFormat="1" ht="15.75">
      <c r="A14" s="15" t="s">
        <v>15</v>
      </c>
      <c r="B14" s="15" t="s">
        <v>29</v>
      </c>
      <c r="C14" s="16" t="s">
        <v>30</v>
      </c>
      <c r="D14" s="17">
        <v>1</v>
      </c>
      <c r="E14" s="17">
        <f>F14-D14</f>
        <v>0</v>
      </c>
      <c r="F14" s="17">
        <v>1</v>
      </c>
    </row>
    <row r="15" spans="1:6" s="6" customFormat="1" ht="45">
      <c r="A15" s="18" t="s">
        <v>17</v>
      </c>
      <c r="B15" s="18"/>
      <c r="C15" s="19" t="s">
        <v>18</v>
      </c>
      <c r="D15" s="20">
        <f>SUM(D16:D39)</f>
        <v>8081.199999999999</v>
      </c>
      <c r="E15" s="20">
        <f>SUM(E16:E39)</f>
        <v>465.99999999999966</v>
      </c>
      <c r="F15" s="20">
        <f>SUM(F16:F39)</f>
        <v>8547.199999999999</v>
      </c>
    </row>
    <row r="16" spans="1:6" s="6" customFormat="1" ht="15.75">
      <c r="A16" s="15" t="s">
        <v>17</v>
      </c>
      <c r="B16" s="15" t="s">
        <v>11</v>
      </c>
      <c r="C16" s="16" t="s">
        <v>12</v>
      </c>
      <c r="D16" s="17">
        <v>4263.5</v>
      </c>
      <c r="E16" s="17">
        <f aca="true" t="shared" si="0" ref="E16:E39">F16-D16</f>
        <v>396.89999999999964</v>
      </c>
      <c r="F16" s="17">
        <v>4660.4</v>
      </c>
    </row>
    <row r="17" spans="1:6" s="8" customFormat="1" ht="15.75">
      <c r="A17" s="15" t="s">
        <v>17</v>
      </c>
      <c r="B17" s="15" t="s">
        <v>117</v>
      </c>
      <c r="C17" s="16" t="s">
        <v>118</v>
      </c>
      <c r="D17" s="17">
        <v>169.2</v>
      </c>
      <c r="E17" s="17">
        <f t="shared" si="0"/>
        <v>0</v>
      </c>
      <c r="F17" s="17">
        <v>169.2</v>
      </c>
    </row>
    <row r="18" spans="1:6" s="6" customFormat="1" ht="15.75" hidden="1">
      <c r="A18" s="15" t="s">
        <v>17</v>
      </c>
      <c r="B18" s="15" t="s">
        <v>107</v>
      </c>
      <c r="C18" s="16" t="s">
        <v>108</v>
      </c>
      <c r="D18" s="17">
        <v>0</v>
      </c>
      <c r="E18" s="17">
        <f t="shared" si="0"/>
        <v>0</v>
      </c>
      <c r="F18" s="17">
        <v>0</v>
      </c>
    </row>
    <row r="19" spans="1:6" s="6" customFormat="1" ht="15.75">
      <c r="A19" s="15" t="s">
        <v>17</v>
      </c>
      <c r="B19" s="15" t="s">
        <v>13</v>
      </c>
      <c r="C19" s="16" t="s">
        <v>14</v>
      </c>
      <c r="D19" s="17">
        <v>1314.1</v>
      </c>
      <c r="E19" s="17">
        <f t="shared" si="0"/>
        <v>59</v>
      </c>
      <c r="F19" s="17">
        <v>1373.1</v>
      </c>
    </row>
    <row r="20" spans="1:6" s="6" customFormat="1" ht="15.75">
      <c r="A20" s="15" t="s">
        <v>17</v>
      </c>
      <c r="B20" s="15" t="s">
        <v>19</v>
      </c>
      <c r="C20" s="16" t="s">
        <v>20</v>
      </c>
      <c r="D20" s="17">
        <v>30</v>
      </c>
      <c r="E20" s="17">
        <f t="shared" si="0"/>
        <v>0</v>
      </c>
      <c r="F20" s="17">
        <v>30</v>
      </c>
    </row>
    <row r="21" spans="1:6" s="6" customFormat="1" ht="15.75">
      <c r="A21" s="15" t="s">
        <v>17</v>
      </c>
      <c r="B21" s="15" t="s">
        <v>21</v>
      </c>
      <c r="C21" s="16" t="s">
        <v>22</v>
      </c>
      <c r="D21" s="17">
        <v>245.4</v>
      </c>
      <c r="E21" s="17">
        <f t="shared" si="0"/>
        <v>0</v>
      </c>
      <c r="F21" s="17">
        <v>245.4</v>
      </c>
    </row>
    <row r="22" spans="1:6" s="6" customFormat="1" ht="15.75">
      <c r="A22" s="15" t="s">
        <v>17</v>
      </c>
      <c r="B22" s="15" t="s">
        <v>92</v>
      </c>
      <c r="C22" s="16" t="s">
        <v>93</v>
      </c>
      <c r="D22" s="17">
        <v>0.2</v>
      </c>
      <c r="E22" s="17">
        <f t="shared" si="0"/>
        <v>0</v>
      </c>
      <c r="F22" s="17">
        <v>0.2</v>
      </c>
    </row>
    <row r="23" spans="1:6" s="6" customFormat="1" ht="15.75">
      <c r="A23" s="15" t="s">
        <v>17</v>
      </c>
      <c r="B23" s="15" t="s">
        <v>23</v>
      </c>
      <c r="C23" s="16" t="s">
        <v>0</v>
      </c>
      <c r="D23" s="17">
        <v>35</v>
      </c>
      <c r="E23" s="17">
        <f t="shared" si="0"/>
        <v>0</v>
      </c>
      <c r="F23" s="17">
        <v>35</v>
      </c>
    </row>
    <row r="24" spans="1:6" s="6" customFormat="1" ht="15.75">
      <c r="A24" s="15" t="s">
        <v>17</v>
      </c>
      <c r="B24" s="15" t="s">
        <v>98</v>
      </c>
      <c r="C24" s="16" t="s">
        <v>99</v>
      </c>
      <c r="D24" s="17">
        <v>10</v>
      </c>
      <c r="E24" s="17">
        <f t="shared" si="0"/>
        <v>0</v>
      </c>
      <c r="F24" s="17">
        <v>10</v>
      </c>
    </row>
    <row r="25" spans="1:6" s="6" customFormat="1" ht="15.75">
      <c r="A25" s="15" t="s">
        <v>17</v>
      </c>
      <c r="B25" s="15" t="s">
        <v>24</v>
      </c>
      <c r="C25" s="16" t="s">
        <v>5</v>
      </c>
      <c r="D25" s="17">
        <v>48.6</v>
      </c>
      <c r="E25" s="17">
        <f t="shared" si="0"/>
        <v>-9.200000000000003</v>
      </c>
      <c r="F25" s="17">
        <v>39.4</v>
      </c>
    </row>
    <row r="26" spans="1:6" s="6" customFormat="1" ht="15.75">
      <c r="A26" s="15" t="s">
        <v>17</v>
      </c>
      <c r="B26" s="15" t="s">
        <v>94</v>
      </c>
      <c r="C26" s="16" t="s">
        <v>95</v>
      </c>
      <c r="D26" s="17">
        <v>105.8</v>
      </c>
      <c r="E26" s="17">
        <f t="shared" si="0"/>
        <v>9.299999999999997</v>
      </c>
      <c r="F26" s="17">
        <v>115.1</v>
      </c>
    </row>
    <row r="27" spans="1:6" s="6" customFormat="1" ht="30">
      <c r="A27" s="15" t="s">
        <v>17</v>
      </c>
      <c r="B27" s="15" t="s">
        <v>25</v>
      </c>
      <c r="C27" s="16" t="s">
        <v>26</v>
      </c>
      <c r="D27" s="17">
        <v>115.3</v>
      </c>
      <c r="E27" s="17">
        <f t="shared" si="0"/>
        <v>0</v>
      </c>
      <c r="F27" s="17">
        <v>115.3</v>
      </c>
    </row>
    <row r="28" spans="1:6" s="6" customFormat="1" ht="60">
      <c r="A28" s="15" t="s">
        <v>17</v>
      </c>
      <c r="B28" s="15" t="s">
        <v>135</v>
      </c>
      <c r="C28" s="16" t="s">
        <v>136</v>
      </c>
      <c r="D28" s="17">
        <v>15.2</v>
      </c>
      <c r="E28" s="17">
        <f t="shared" si="0"/>
        <v>0</v>
      </c>
      <c r="F28" s="17">
        <v>15.2</v>
      </c>
    </row>
    <row r="29" spans="1:6" s="6" customFormat="1" ht="15.75">
      <c r="A29" s="15" t="s">
        <v>17</v>
      </c>
      <c r="B29" s="15" t="s">
        <v>48</v>
      </c>
      <c r="C29" s="16" t="s">
        <v>1</v>
      </c>
      <c r="D29" s="17">
        <v>1.5</v>
      </c>
      <c r="E29" s="17">
        <f t="shared" si="0"/>
        <v>0</v>
      </c>
      <c r="F29" s="17">
        <v>1.5</v>
      </c>
    </row>
    <row r="30" spans="1:6" s="6" customFormat="1" ht="15.75">
      <c r="A30" s="15" t="s">
        <v>17</v>
      </c>
      <c r="B30" s="15" t="s">
        <v>27</v>
      </c>
      <c r="C30" s="16" t="s">
        <v>28</v>
      </c>
      <c r="D30" s="17">
        <f>5.5+6.5</f>
        <v>12</v>
      </c>
      <c r="E30" s="17">
        <f t="shared" si="0"/>
        <v>0</v>
      </c>
      <c r="F30" s="17">
        <f>5.5+6.5</f>
        <v>12</v>
      </c>
    </row>
    <row r="31" spans="1:6" s="6" customFormat="1" ht="15.75">
      <c r="A31" s="15" t="s">
        <v>17</v>
      </c>
      <c r="B31" s="15" t="s">
        <v>139</v>
      </c>
      <c r="C31" s="16" t="s">
        <v>140</v>
      </c>
      <c r="D31" s="17">
        <v>0</v>
      </c>
      <c r="E31" s="17">
        <f>F31-D31</f>
        <v>10</v>
      </c>
      <c r="F31" s="17">
        <v>10</v>
      </c>
    </row>
    <row r="32" spans="1:6" s="6" customFormat="1" ht="15.75">
      <c r="A32" s="15" t="s">
        <v>17</v>
      </c>
      <c r="B32" s="15" t="s">
        <v>29</v>
      </c>
      <c r="C32" s="16" t="s">
        <v>30</v>
      </c>
      <c r="D32" s="17">
        <v>2</v>
      </c>
      <c r="E32" s="17">
        <f t="shared" si="0"/>
        <v>0</v>
      </c>
      <c r="F32" s="17">
        <v>2</v>
      </c>
    </row>
    <row r="33" spans="1:6" s="6" customFormat="1" ht="15.75">
      <c r="A33" s="15" t="s">
        <v>17</v>
      </c>
      <c r="B33" s="15" t="s">
        <v>119</v>
      </c>
      <c r="C33" s="16" t="s">
        <v>120</v>
      </c>
      <c r="D33" s="17">
        <v>1100</v>
      </c>
      <c r="E33" s="17">
        <f t="shared" si="0"/>
        <v>0</v>
      </c>
      <c r="F33" s="17">
        <v>1100</v>
      </c>
    </row>
    <row r="34" spans="1:6" s="6" customFormat="1" ht="15.75">
      <c r="A34" s="15" t="s">
        <v>17</v>
      </c>
      <c r="B34" s="15" t="s">
        <v>31</v>
      </c>
      <c r="C34" s="16" t="s">
        <v>32</v>
      </c>
      <c r="D34" s="17">
        <v>111.2</v>
      </c>
      <c r="E34" s="17">
        <f t="shared" si="0"/>
        <v>0</v>
      </c>
      <c r="F34" s="17">
        <v>111.2</v>
      </c>
    </row>
    <row r="35" spans="1:6" s="6" customFormat="1" ht="15.75">
      <c r="A35" s="15" t="s">
        <v>17</v>
      </c>
      <c r="B35" s="15" t="s">
        <v>89</v>
      </c>
      <c r="C35" s="16" t="s">
        <v>90</v>
      </c>
      <c r="D35" s="17">
        <v>80</v>
      </c>
      <c r="E35" s="17">
        <f t="shared" si="0"/>
        <v>0</v>
      </c>
      <c r="F35" s="17">
        <v>80</v>
      </c>
    </row>
    <row r="36" spans="1:6" s="6" customFormat="1" ht="15.75">
      <c r="A36" s="15" t="s">
        <v>17</v>
      </c>
      <c r="B36" s="15" t="s">
        <v>96</v>
      </c>
      <c r="C36" s="16" t="s">
        <v>97</v>
      </c>
      <c r="D36" s="17">
        <v>10</v>
      </c>
      <c r="E36" s="17">
        <f t="shared" si="0"/>
        <v>0</v>
      </c>
      <c r="F36" s="17">
        <v>10</v>
      </c>
    </row>
    <row r="37" spans="1:6" s="6" customFormat="1" ht="15.75">
      <c r="A37" s="15" t="s">
        <v>17</v>
      </c>
      <c r="B37" s="15" t="s">
        <v>33</v>
      </c>
      <c r="C37" s="16" t="s">
        <v>34</v>
      </c>
      <c r="D37" s="17">
        <v>140</v>
      </c>
      <c r="E37" s="17">
        <f t="shared" si="0"/>
        <v>0</v>
      </c>
      <c r="F37" s="17">
        <v>140</v>
      </c>
    </row>
    <row r="38" spans="1:6" s="6" customFormat="1" ht="15.75">
      <c r="A38" s="15" t="s">
        <v>17</v>
      </c>
      <c r="B38" s="15" t="s">
        <v>35</v>
      </c>
      <c r="C38" s="16" t="s">
        <v>36</v>
      </c>
      <c r="D38" s="17">
        <v>225</v>
      </c>
      <c r="E38" s="17">
        <f t="shared" si="0"/>
        <v>0</v>
      </c>
      <c r="F38" s="17">
        <v>225</v>
      </c>
    </row>
    <row r="39" spans="1:6" s="6" customFormat="1" ht="15.75">
      <c r="A39" s="15" t="s">
        <v>17</v>
      </c>
      <c r="B39" s="15" t="s">
        <v>37</v>
      </c>
      <c r="C39" s="16" t="s">
        <v>38</v>
      </c>
      <c r="D39" s="17">
        <v>47.2</v>
      </c>
      <c r="E39" s="17">
        <f t="shared" si="0"/>
        <v>0</v>
      </c>
      <c r="F39" s="17">
        <v>47.2</v>
      </c>
    </row>
    <row r="40" spans="1:6" s="6" customFormat="1" ht="45">
      <c r="A40" s="18" t="s">
        <v>41</v>
      </c>
      <c r="B40" s="18"/>
      <c r="C40" s="19" t="s">
        <v>42</v>
      </c>
      <c r="D40" s="20">
        <f>SUM(D41:D42)</f>
        <v>926.4</v>
      </c>
      <c r="E40" s="20">
        <f>SUM(E41:E42)</f>
        <v>0</v>
      </c>
      <c r="F40" s="20">
        <f>SUM(F41:F42)</f>
        <v>926.4</v>
      </c>
    </row>
    <row r="41" spans="1:6" s="6" customFormat="1" ht="30">
      <c r="A41" s="15" t="s">
        <v>41</v>
      </c>
      <c r="B41" s="15" t="s">
        <v>43</v>
      </c>
      <c r="C41" s="16" t="s">
        <v>121</v>
      </c>
      <c r="D41" s="17">
        <v>870.5</v>
      </c>
      <c r="E41" s="17">
        <f>F41-D41</f>
        <v>0</v>
      </c>
      <c r="F41" s="17">
        <v>870.5</v>
      </c>
    </row>
    <row r="42" spans="1:6" s="8" customFormat="1" ht="30">
      <c r="A42" s="15" t="s">
        <v>41</v>
      </c>
      <c r="B42" s="15" t="s">
        <v>44</v>
      </c>
      <c r="C42" s="16" t="s">
        <v>45</v>
      </c>
      <c r="D42" s="17">
        <v>55.9</v>
      </c>
      <c r="E42" s="17">
        <f>F42-D42</f>
        <v>0</v>
      </c>
      <c r="F42" s="17">
        <v>55.9</v>
      </c>
    </row>
    <row r="43" spans="1:6" s="6" customFormat="1" ht="15.75" hidden="1">
      <c r="A43" s="18" t="s">
        <v>122</v>
      </c>
      <c r="B43" s="18"/>
      <c r="C43" s="19" t="s">
        <v>123</v>
      </c>
      <c r="D43" s="20">
        <v>0</v>
      </c>
      <c r="E43" s="20">
        <v>0</v>
      </c>
      <c r="F43" s="20">
        <v>0</v>
      </c>
    </row>
    <row r="44" spans="1:6" s="6" customFormat="1" ht="15.75" hidden="1">
      <c r="A44" s="15" t="s">
        <v>122</v>
      </c>
      <c r="B44" s="15" t="s">
        <v>48</v>
      </c>
      <c r="C44" s="16" t="s">
        <v>1</v>
      </c>
      <c r="D44" s="17">
        <v>0</v>
      </c>
      <c r="E44" s="17">
        <v>0</v>
      </c>
      <c r="F44" s="17">
        <v>0</v>
      </c>
    </row>
    <row r="45" spans="1:6" s="6" customFormat="1" ht="15.75">
      <c r="A45" s="18" t="s">
        <v>46</v>
      </c>
      <c r="B45" s="18"/>
      <c r="C45" s="19" t="s">
        <v>47</v>
      </c>
      <c r="D45" s="20">
        <f>D46</f>
        <v>10</v>
      </c>
      <c r="E45" s="20">
        <f>E46</f>
        <v>0</v>
      </c>
      <c r="F45" s="20">
        <f>F46</f>
        <v>10</v>
      </c>
    </row>
    <row r="46" spans="1:6" s="8" customFormat="1" ht="15.75">
      <c r="A46" s="15" t="s">
        <v>46</v>
      </c>
      <c r="B46" s="15" t="s">
        <v>48</v>
      </c>
      <c r="C46" s="16" t="s">
        <v>1</v>
      </c>
      <c r="D46" s="17">
        <v>10</v>
      </c>
      <c r="E46" s="17">
        <f>F46-D46</f>
        <v>0</v>
      </c>
      <c r="F46" s="17">
        <v>10</v>
      </c>
    </row>
    <row r="47" spans="1:6" s="6" customFormat="1" ht="15.75">
      <c r="A47" s="18" t="s">
        <v>49</v>
      </c>
      <c r="B47" s="18"/>
      <c r="C47" s="19" t="s">
        <v>50</v>
      </c>
      <c r="D47" s="20">
        <f>SUM(D48:D54)</f>
        <v>154.39999999999998</v>
      </c>
      <c r="E47" s="20">
        <f>SUM(E48:E54)</f>
        <v>61.4</v>
      </c>
      <c r="F47" s="20">
        <f>SUM(F48:F54)</f>
        <v>215.8</v>
      </c>
    </row>
    <row r="48" spans="1:6" s="21" customFormat="1" ht="15.75">
      <c r="A48" s="22" t="s">
        <v>49</v>
      </c>
      <c r="B48" s="22" t="s">
        <v>109</v>
      </c>
      <c r="C48" s="23" t="s">
        <v>110</v>
      </c>
      <c r="D48" s="24">
        <v>4</v>
      </c>
      <c r="E48" s="17">
        <f aca="true" t="shared" si="1" ref="E48:E54">F48-D48</f>
        <v>0</v>
      </c>
      <c r="F48" s="24">
        <v>4</v>
      </c>
    </row>
    <row r="49" spans="1:6" s="21" customFormat="1" ht="15.75">
      <c r="A49" s="22" t="s">
        <v>49</v>
      </c>
      <c r="B49" s="15" t="s">
        <v>126</v>
      </c>
      <c r="C49" s="16" t="s">
        <v>127</v>
      </c>
      <c r="D49" s="24">
        <v>0</v>
      </c>
      <c r="E49" s="17">
        <f>F49-D49</f>
        <v>61.4</v>
      </c>
      <c r="F49" s="24">
        <v>61.4</v>
      </c>
    </row>
    <row r="50" spans="1:6" s="8" customFormat="1" ht="15.75">
      <c r="A50" s="15" t="s">
        <v>49</v>
      </c>
      <c r="B50" s="15" t="s">
        <v>48</v>
      </c>
      <c r="C50" s="16" t="s">
        <v>1</v>
      </c>
      <c r="D50" s="17">
        <v>24</v>
      </c>
      <c r="E50" s="17">
        <f t="shared" si="1"/>
        <v>0</v>
      </c>
      <c r="F50" s="17">
        <v>24</v>
      </c>
    </row>
    <row r="51" spans="1:6" s="6" customFormat="1" ht="15.75">
      <c r="A51" s="15" t="s">
        <v>49</v>
      </c>
      <c r="B51" s="15" t="s">
        <v>27</v>
      </c>
      <c r="C51" s="16" t="s">
        <v>28</v>
      </c>
      <c r="D51" s="17">
        <v>21.2</v>
      </c>
      <c r="E51" s="17">
        <f t="shared" si="1"/>
        <v>0</v>
      </c>
      <c r="F51" s="17">
        <v>21.2</v>
      </c>
    </row>
    <row r="52" spans="1:6" s="6" customFormat="1" ht="15.75">
      <c r="A52" s="15" t="s">
        <v>49</v>
      </c>
      <c r="B52" s="15" t="s">
        <v>29</v>
      </c>
      <c r="C52" s="16" t="s">
        <v>30</v>
      </c>
      <c r="D52" s="17">
        <v>100.5</v>
      </c>
      <c r="E52" s="17">
        <f t="shared" si="1"/>
        <v>0</v>
      </c>
      <c r="F52" s="17">
        <v>100.5</v>
      </c>
    </row>
    <row r="53" spans="1:6" s="6" customFormat="1" ht="15.75">
      <c r="A53" s="15" t="s">
        <v>49</v>
      </c>
      <c r="B53" s="15" t="s">
        <v>51</v>
      </c>
      <c r="C53" s="16" t="s">
        <v>52</v>
      </c>
      <c r="D53" s="17">
        <v>4</v>
      </c>
      <c r="E53" s="17">
        <f t="shared" si="1"/>
        <v>0</v>
      </c>
      <c r="F53" s="17">
        <v>4</v>
      </c>
    </row>
    <row r="54" spans="1:6" s="6" customFormat="1" ht="15.75">
      <c r="A54" s="15" t="s">
        <v>49</v>
      </c>
      <c r="B54" s="15" t="s">
        <v>37</v>
      </c>
      <c r="C54" s="16" t="s">
        <v>38</v>
      </c>
      <c r="D54" s="17">
        <v>0.7</v>
      </c>
      <c r="E54" s="17">
        <f t="shared" si="1"/>
        <v>0</v>
      </c>
      <c r="F54" s="17">
        <v>0.7</v>
      </c>
    </row>
    <row r="55" spans="1:6" s="6" customFormat="1" ht="15.75">
      <c r="A55" s="12" t="s">
        <v>53</v>
      </c>
      <c r="B55" s="12"/>
      <c r="C55" s="13" t="s">
        <v>54</v>
      </c>
      <c r="D55" s="14">
        <f>D56</f>
        <v>378.4</v>
      </c>
      <c r="E55" s="14">
        <f>E56</f>
        <v>0</v>
      </c>
      <c r="F55" s="14">
        <f>F56</f>
        <v>378.4</v>
      </c>
    </row>
    <row r="56" spans="1:6" s="6" customFormat="1" ht="15.75">
      <c r="A56" s="18" t="s">
        <v>55</v>
      </c>
      <c r="B56" s="18"/>
      <c r="C56" s="19" t="s">
        <v>56</v>
      </c>
      <c r="D56" s="20">
        <f>SUM(D57:D60)</f>
        <v>378.4</v>
      </c>
      <c r="E56" s="20">
        <f>SUM(E57:E60)</f>
        <v>0</v>
      </c>
      <c r="F56" s="20">
        <f>SUM(F57:F60)</f>
        <v>378.4</v>
      </c>
    </row>
    <row r="57" spans="1:6" s="6" customFormat="1" ht="15.75">
      <c r="A57" s="15" t="s">
        <v>55</v>
      </c>
      <c r="B57" s="15" t="s">
        <v>11</v>
      </c>
      <c r="C57" s="16" t="s">
        <v>12</v>
      </c>
      <c r="D57" s="17">
        <v>267.5</v>
      </c>
      <c r="E57" s="17">
        <f>F57-D57</f>
        <v>0</v>
      </c>
      <c r="F57" s="17">
        <v>267.5</v>
      </c>
    </row>
    <row r="58" spans="1:6" s="7" customFormat="1" ht="15.75">
      <c r="A58" s="15" t="s">
        <v>55</v>
      </c>
      <c r="B58" s="15" t="s">
        <v>117</v>
      </c>
      <c r="C58" s="16" t="s">
        <v>118</v>
      </c>
      <c r="D58" s="17">
        <v>30</v>
      </c>
      <c r="E58" s="17">
        <f>F58-D58</f>
        <v>0</v>
      </c>
      <c r="F58" s="17">
        <v>30</v>
      </c>
    </row>
    <row r="59" spans="1:6" s="8" customFormat="1" ht="15.75">
      <c r="A59" s="15" t="s">
        <v>55</v>
      </c>
      <c r="B59" s="15" t="s">
        <v>13</v>
      </c>
      <c r="C59" s="16" t="s">
        <v>14</v>
      </c>
      <c r="D59" s="17">
        <v>80.9</v>
      </c>
      <c r="E59" s="17">
        <f>F59-D59</f>
        <v>0</v>
      </c>
      <c r="F59" s="17">
        <v>80.9</v>
      </c>
    </row>
    <row r="60" spans="1:6" s="6" customFormat="1" ht="15.75" hidden="1">
      <c r="A60" s="15" t="s">
        <v>55</v>
      </c>
      <c r="B60" s="15" t="s">
        <v>37</v>
      </c>
      <c r="C60" s="16" t="s">
        <v>38</v>
      </c>
      <c r="D60" s="17">
        <v>0</v>
      </c>
      <c r="E60" s="17">
        <f>F60-D60</f>
        <v>0</v>
      </c>
      <c r="F60" s="17">
        <v>0</v>
      </c>
    </row>
    <row r="61" spans="1:6" s="6" customFormat="1" ht="15.75">
      <c r="A61" s="12" t="s">
        <v>59</v>
      </c>
      <c r="B61" s="12"/>
      <c r="C61" s="13" t="s">
        <v>60</v>
      </c>
      <c r="D61" s="14">
        <f>D62+D66+D71</f>
        <v>3869</v>
      </c>
      <c r="E61" s="14">
        <f>E62+E66+E71</f>
        <v>100.90000000000009</v>
      </c>
      <c r="F61" s="14">
        <f>F62+F66+F71</f>
        <v>3969.9</v>
      </c>
    </row>
    <row r="62" spans="1:6" s="6" customFormat="1" ht="15.75">
      <c r="A62" s="18" t="s">
        <v>61</v>
      </c>
      <c r="B62" s="18"/>
      <c r="C62" s="19" t="s">
        <v>62</v>
      </c>
      <c r="D62" s="20">
        <f>SUM(D63:D65)</f>
        <v>44.1</v>
      </c>
      <c r="E62" s="20">
        <f>SUM(E63:E65)</f>
        <v>1.3322676295501878E-15</v>
      </c>
      <c r="F62" s="20">
        <f>SUM(F63:F65)</f>
        <v>44.099999999999994</v>
      </c>
    </row>
    <row r="63" spans="1:6" s="6" customFormat="1" ht="15.75">
      <c r="A63" s="15" t="s">
        <v>61</v>
      </c>
      <c r="B63" s="15" t="s">
        <v>11</v>
      </c>
      <c r="C63" s="16" t="s">
        <v>12</v>
      </c>
      <c r="D63" s="17">
        <v>32.3</v>
      </c>
      <c r="E63" s="17">
        <f aca="true" t="shared" si="2" ref="E63:E73">F63-D63</f>
        <v>0</v>
      </c>
      <c r="F63" s="17">
        <v>32.3</v>
      </c>
    </row>
    <row r="64" spans="1:6" s="6" customFormat="1" ht="15.75">
      <c r="A64" s="15" t="s">
        <v>61</v>
      </c>
      <c r="B64" s="15" t="s">
        <v>13</v>
      </c>
      <c r="C64" s="16" t="s">
        <v>14</v>
      </c>
      <c r="D64" s="17">
        <v>9.7</v>
      </c>
      <c r="E64" s="17">
        <f t="shared" si="2"/>
        <v>0.10000000000000142</v>
      </c>
      <c r="F64" s="17">
        <v>9.8</v>
      </c>
    </row>
    <row r="65" spans="1:6" s="6" customFormat="1" ht="15.75">
      <c r="A65" s="15" t="s">
        <v>61</v>
      </c>
      <c r="B65" s="15" t="s">
        <v>37</v>
      </c>
      <c r="C65" s="16" t="s">
        <v>38</v>
      </c>
      <c r="D65" s="17">
        <v>2.1</v>
      </c>
      <c r="E65" s="17">
        <f t="shared" si="2"/>
        <v>-0.10000000000000009</v>
      </c>
      <c r="F65" s="17">
        <v>2</v>
      </c>
    </row>
    <row r="66" spans="1:6" s="7" customFormat="1" ht="15.75">
      <c r="A66" s="18" t="s">
        <v>63</v>
      </c>
      <c r="B66" s="18"/>
      <c r="C66" s="19" t="s">
        <v>64</v>
      </c>
      <c r="D66" s="20">
        <f>SUM(D67:D70)</f>
        <v>3412.8</v>
      </c>
      <c r="E66" s="20">
        <f>SUM(E67:E70)</f>
        <v>100.90000000000009</v>
      </c>
      <c r="F66" s="20">
        <f>SUM(F67:F70)</f>
        <v>3513.7000000000003</v>
      </c>
    </row>
    <row r="67" spans="1:6" s="8" customFormat="1" ht="15.75">
      <c r="A67" s="15" t="s">
        <v>63</v>
      </c>
      <c r="B67" s="15" t="s">
        <v>23</v>
      </c>
      <c r="C67" s="16" t="s">
        <v>0</v>
      </c>
      <c r="D67" s="17">
        <v>3103.4</v>
      </c>
      <c r="E67" s="17">
        <f t="shared" si="2"/>
        <v>100.90000000000009</v>
      </c>
      <c r="F67" s="17">
        <v>3204.3</v>
      </c>
    </row>
    <row r="68" spans="1:6" s="6" customFormat="1" ht="15.75">
      <c r="A68" s="15" t="s">
        <v>63</v>
      </c>
      <c r="B68" s="15" t="s">
        <v>98</v>
      </c>
      <c r="C68" s="16" t="s">
        <v>99</v>
      </c>
      <c r="D68" s="17">
        <v>134.4</v>
      </c>
      <c r="E68" s="17">
        <f t="shared" si="2"/>
        <v>0</v>
      </c>
      <c r="F68" s="17">
        <v>134.4</v>
      </c>
    </row>
    <row r="69" spans="1:6" s="6" customFormat="1" ht="15.75">
      <c r="A69" s="15" t="s">
        <v>63</v>
      </c>
      <c r="B69" s="15" t="s">
        <v>24</v>
      </c>
      <c r="C69" s="16" t="s">
        <v>5</v>
      </c>
      <c r="D69" s="17">
        <v>100</v>
      </c>
      <c r="E69" s="17">
        <f t="shared" si="2"/>
        <v>0</v>
      </c>
      <c r="F69" s="17">
        <v>100</v>
      </c>
    </row>
    <row r="70" spans="1:6" s="7" customFormat="1" ht="15.75">
      <c r="A70" s="15" t="s">
        <v>63</v>
      </c>
      <c r="B70" s="15" t="s">
        <v>39</v>
      </c>
      <c r="C70" s="16" t="s">
        <v>40</v>
      </c>
      <c r="D70" s="17">
        <v>75</v>
      </c>
      <c r="E70" s="17">
        <f t="shared" si="2"/>
        <v>0</v>
      </c>
      <c r="F70" s="17">
        <v>75</v>
      </c>
    </row>
    <row r="71" spans="1:6" s="8" customFormat="1" ht="15.75">
      <c r="A71" s="18" t="s">
        <v>65</v>
      </c>
      <c r="B71" s="18"/>
      <c r="C71" s="19" t="s">
        <v>66</v>
      </c>
      <c r="D71" s="20">
        <f>SUM(D72:D73)</f>
        <v>412.1</v>
      </c>
      <c r="E71" s="20">
        <f>SUM(E72:E73)</f>
        <v>0</v>
      </c>
      <c r="F71" s="20">
        <f>SUM(F72:F73)</f>
        <v>412.1</v>
      </c>
    </row>
    <row r="72" spans="1:6" s="6" customFormat="1" ht="15.75">
      <c r="A72" s="15" t="s">
        <v>65</v>
      </c>
      <c r="B72" s="15" t="s">
        <v>24</v>
      </c>
      <c r="C72" s="16" t="s">
        <v>5</v>
      </c>
      <c r="D72" s="17">
        <v>200</v>
      </c>
      <c r="E72" s="17">
        <f t="shared" si="2"/>
        <v>0</v>
      </c>
      <c r="F72" s="17">
        <v>200</v>
      </c>
    </row>
    <row r="73" spans="1:6" s="6" customFormat="1" ht="15.75">
      <c r="A73" s="15" t="s">
        <v>65</v>
      </c>
      <c r="B73" s="15" t="s">
        <v>109</v>
      </c>
      <c r="C73" s="16" t="s">
        <v>110</v>
      </c>
      <c r="D73" s="17">
        <v>212.1</v>
      </c>
      <c r="E73" s="17">
        <f t="shared" si="2"/>
        <v>0</v>
      </c>
      <c r="F73" s="17">
        <v>212.1</v>
      </c>
    </row>
    <row r="74" spans="1:6" s="6" customFormat="1" ht="15.75">
      <c r="A74" s="12" t="s">
        <v>69</v>
      </c>
      <c r="B74" s="12"/>
      <c r="C74" s="13" t="s">
        <v>70</v>
      </c>
      <c r="D74" s="14">
        <f>D75+D78+D83</f>
        <v>4075.9</v>
      </c>
      <c r="E74" s="14">
        <f>E75+E78+E83</f>
        <v>7.105427357601002E-15</v>
      </c>
      <c r="F74" s="14">
        <f>F75+F78+F83</f>
        <v>4075.9</v>
      </c>
    </row>
    <row r="75" spans="1:6" s="8" customFormat="1" ht="15.75">
      <c r="A75" s="18" t="s">
        <v>100</v>
      </c>
      <c r="B75" s="18"/>
      <c r="C75" s="19" t="s">
        <v>101</v>
      </c>
      <c r="D75" s="20">
        <f>D77+D76</f>
        <v>1880.8</v>
      </c>
      <c r="E75" s="20">
        <f>E77+E76</f>
        <v>0</v>
      </c>
      <c r="F75" s="20">
        <f>F77+F76</f>
        <v>1880.8</v>
      </c>
    </row>
    <row r="76" spans="1:6" s="21" customFormat="1" ht="15.75">
      <c r="A76" s="22" t="s">
        <v>100</v>
      </c>
      <c r="B76" s="22" t="s">
        <v>92</v>
      </c>
      <c r="C76" s="23" t="s">
        <v>93</v>
      </c>
      <c r="D76" s="24">
        <v>1864.8</v>
      </c>
      <c r="E76" s="17">
        <f>F76-D76</f>
        <v>0</v>
      </c>
      <c r="F76" s="24">
        <v>1864.8</v>
      </c>
    </row>
    <row r="77" spans="1:7" s="8" customFormat="1" ht="15.75">
      <c r="A77" s="15" t="s">
        <v>100</v>
      </c>
      <c r="B77" s="15" t="s">
        <v>67</v>
      </c>
      <c r="C77" s="16" t="s">
        <v>68</v>
      </c>
      <c r="D77" s="17">
        <v>16</v>
      </c>
      <c r="E77" s="17">
        <f>F77-D77</f>
        <v>0</v>
      </c>
      <c r="F77" s="17">
        <v>16</v>
      </c>
      <c r="G77" s="6"/>
    </row>
    <row r="78" spans="1:6" s="6" customFormat="1" ht="15.75">
      <c r="A78" s="18" t="s">
        <v>124</v>
      </c>
      <c r="B78" s="18"/>
      <c r="C78" s="19" t="s">
        <v>125</v>
      </c>
      <c r="D78" s="20">
        <f>SUM(D79:D82)</f>
        <v>552.5</v>
      </c>
      <c r="E78" s="20">
        <f>SUM(E79:E82)</f>
        <v>7.105427357601002E-15</v>
      </c>
      <c r="F78" s="20">
        <f>SUM(F79:F82)</f>
        <v>552.5</v>
      </c>
    </row>
    <row r="79" spans="1:6" s="6" customFormat="1" ht="15.75">
      <c r="A79" s="15" t="s">
        <v>124</v>
      </c>
      <c r="B79" s="15" t="s">
        <v>24</v>
      </c>
      <c r="C79" s="16" t="s">
        <v>5</v>
      </c>
      <c r="D79" s="17">
        <v>228.5</v>
      </c>
      <c r="E79" s="17">
        <f>F79-D79</f>
        <v>-50.599999999999994</v>
      </c>
      <c r="F79" s="17">
        <v>177.9</v>
      </c>
    </row>
    <row r="80" spans="1:6" s="8" customFormat="1" ht="15.75">
      <c r="A80" s="15" t="s">
        <v>124</v>
      </c>
      <c r="B80" s="15" t="s">
        <v>109</v>
      </c>
      <c r="C80" s="16" t="s">
        <v>110</v>
      </c>
      <c r="D80" s="17">
        <v>24</v>
      </c>
      <c r="E80" s="17">
        <f>F80-D80</f>
        <v>0</v>
      </c>
      <c r="F80" s="17">
        <v>24</v>
      </c>
    </row>
    <row r="81" spans="1:6" s="8" customFormat="1" ht="15.75">
      <c r="A81" s="15" t="s">
        <v>124</v>
      </c>
      <c r="B81" s="15" t="s">
        <v>141</v>
      </c>
      <c r="C81" s="16" t="s">
        <v>142</v>
      </c>
      <c r="D81" s="17">
        <v>0</v>
      </c>
      <c r="E81" s="17">
        <f>F81-D81</f>
        <v>50.6</v>
      </c>
      <c r="F81" s="17">
        <v>50.6</v>
      </c>
    </row>
    <row r="82" spans="1:6" s="6" customFormat="1" ht="15.75">
      <c r="A82" s="15" t="s">
        <v>124</v>
      </c>
      <c r="B82" s="15" t="s">
        <v>89</v>
      </c>
      <c r="C82" s="16" t="s">
        <v>90</v>
      </c>
      <c r="D82" s="17">
        <v>300</v>
      </c>
      <c r="E82" s="17">
        <f>F82-D82</f>
        <v>0</v>
      </c>
      <c r="F82" s="17">
        <v>300</v>
      </c>
    </row>
    <row r="83" spans="1:6" s="6" customFormat="1" ht="15.75">
      <c r="A83" s="18" t="s">
        <v>71</v>
      </c>
      <c r="B83" s="18"/>
      <c r="C83" s="19" t="s">
        <v>3</v>
      </c>
      <c r="D83" s="20">
        <f>SUM(D84:D92)</f>
        <v>1642.6</v>
      </c>
      <c r="E83" s="20">
        <f>SUM(E84:E92)</f>
        <v>0</v>
      </c>
      <c r="F83" s="20">
        <f>SUM(F84:F92)</f>
        <v>1642.6</v>
      </c>
    </row>
    <row r="84" spans="1:6" s="7" customFormat="1" ht="15.75">
      <c r="A84" s="15" t="s">
        <v>71</v>
      </c>
      <c r="B84" s="15" t="s">
        <v>21</v>
      </c>
      <c r="C84" s="16" t="s">
        <v>22</v>
      </c>
      <c r="D84" s="17">
        <v>500</v>
      </c>
      <c r="E84" s="17">
        <f aca="true" t="shared" si="3" ref="E84:E92">F84-D84</f>
        <v>0</v>
      </c>
      <c r="F84" s="17">
        <v>500</v>
      </c>
    </row>
    <row r="85" spans="1:6" s="8" customFormat="1" ht="30">
      <c r="A85" s="15" t="s">
        <v>71</v>
      </c>
      <c r="B85" s="15" t="s">
        <v>111</v>
      </c>
      <c r="C85" s="16" t="s">
        <v>112</v>
      </c>
      <c r="D85" s="17">
        <v>135.3</v>
      </c>
      <c r="E85" s="17">
        <f t="shared" si="3"/>
        <v>-94.30000000000001</v>
      </c>
      <c r="F85" s="17">
        <v>41</v>
      </c>
    </row>
    <row r="86" spans="1:6" s="8" customFormat="1" ht="15.75">
      <c r="A86" s="15" t="s">
        <v>71</v>
      </c>
      <c r="B86" s="15" t="s">
        <v>143</v>
      </c>
      <c r="C86" s="16" t="s">
        <v>144</v>
      </c>
      <c r="D86" s="17">
        <v>0</v>
      </c>
      <c r="E86" s="17">
        <f>F86-D86</f>
        <v>109.7</v>
      </c>
      <c r="F86" s="17">
        <v>109.7</v>
      </c>
    </row>
    <row r="87" spans="1:6" s="6" customFormat="1" ht="15.75">
      <c r="A87" s="15" t="s">
        <v>71</v>
      </c>
      <c r="B87" s="15" t="s">
        <v>23</v>
      </c>
      <c r="C87" s="16" t="s">
        <v>0</v>
      </c>
      <c r="D87" s="17">
        <v>98.8</v>
      </c>
      <c r="E87" s="17">
        <f t="shared" si="3"/>
        <v>-15.399999999999991</v>
      </c>
      <c r="F87" s="17">
        <v>83.4</v>
      </c>
    </row>
    <row r="88" spans="1:6" s="6" customFormat="1" ht="15.75">
      <c r="A88" s="15" t="s">
        <v>71</v>
      </c>
      <c r="B88" s="15" t="s">
        <v>24</v>
      </c>
      <c r="C88" s="16" t="s">
        <v>5</v>
      </c>
      <c r="D88" s="17">
        <v>56.5</v>
      </c>
      <c r="E88" s="17">
        <f t="shared" si="3"/>
        <v>0</v>
      </c>
      <c r="F88" s="17">
        <v>56.5</v>
      </c>
    </row>
    <row r="89" spans="1:6" s="7" customFormat="1" ht="15.75">
      <c r="A89" s="15" t="s">
        <v>71</v>
      </c>
      <c r="B89" s="15" t="s">
        <v>89</v>
      </c>
      <c r="C89" s="16" t="s">
        <v>90</v>
      </c>
      <c r="D89" s="17">
        <v>256</v>
      </c>
      <c r="E89" s="17">
        <f t="shared" si="3"/>
        <v>0</v>
      </c>
      <c r="F89" s="17">
        <v>256</v>
      </c>
    </row>
    <row r="90" spans="1:6" s="7" customFormat="1" ht="15.75">
      <c r="A90" s="15" t="s">
        <v>71</v>
      </c>
      <c r="B90" s="15" t="s">
        <v>137</v>
      </c>
      <c r="C90" s="16" t="s">
        <v>138</v>
      </c>
      <c r="D90" s="17">
        <v>99</v>
      </c>
      <c r="E90" s="17">
        <f t="shared" si="3"/>
        <v>0</v>
      </c>
      <c r="F90" s="17">
        <v>99</v>
      </c>
    </row>
    <row r="91" spans="1:6" s="8" customFormat="1" ht="15.75" hidden="1">
      <c r="A91" s="15" t="s">
        <v>71</v>
      </c>
      <c r="B91" s="15" t="s">
        <v>37</v>
      </c>
      <c r="C91" s="16" t="s">
        <v>38</v>
      </c>
      <c r="D91" s="17">
        <v>0</v>
      </c>
      <c r="E91" s="17">
        <f t="shared" si="3"/>
        <v>0</v>
      </c>
      <c r="F91" s="17">
        <v>0</v>
      </c>
    </row>
    <row r="92" spans="1:6" s="6" customFormat="1" ht="15.75">
      <c r="A92" s="15" t="s">
        <v>71</v>
      </c>
      <c r="B92" s="15" t="s">
        <v>39</v>
      </c>
      <c r="C92" s="16" t="s">
        <v>40</v>
      </c>
      <c r="D92" s="17">
        <v>497</v>
      </c>
      <c r="E92" s="17">
        <f t="shared" si="3"/>
        <v>0</v>
      </c>
      <c r="F92" s="17">
        <v>497</v>
      </c>
    </row>
    <row r="93" spans="1:6" s="7" customFormat="1" ht="15.75">
      <c r="A93" s="12" t="s">
        <v>72</v>
      </c>
      <c r="B93" s="12"/>
      <c r="C93" s="13" t="s">
        <v>73</v>
      </c>
      <c r="D93" s="14">
        <f aca="true" t="shared" si="4" ref="D93:F94">D94</f>
        <v>111.4</v>
      </c>
      <c r="E93" s="14">
        <f t="shared" si="4"/>
        <v>0</v>
      </c>
      <c r="F93" s="14">
        <f t="shared" si="4"/>
        <v>111.4</v>
      </c>
    </row>
    <row r="94" spans="1:6" s="7" customFormat="1" ht="30">
      <c r="A94" s="18" t="s">
        <v>74</v>
      </c>
      <c r="B94" s="18"/>
      <c r="C94" s="19" t="s">
        <v>75</v>
      </c>
      <c r="D94" s="20">
        <f t="shared" si="4"/>
        <v>111.4</v>
      </c>
      <c r="E94" s="20">
        <f t="shared" si="4"/>
        <v>0</v>
      </c>
      <c r="F94" s="20">
        <f t="shared" si="4"/>
        <v>111.4</v>
      </c>
    </row>
    <row r="95" spans="1:6" s="8" customFormat="1" ht="30">
      <c r="A95" s="15" t="s">
        <v>74</v>
      </c>
      <c r="B95" s="15" t="s">
        <v>76</v>
      </c>
      <c r="C95" s="16" t="s">
        <v>77</v>
      </c>
      <c r="D95" s="17">
        <v>111.4</v>
      </c>
      <c r="E95" s="17">
        <f>F95-D95</f>
        <v>0</v>
      </c>
      <c r="F95" s="17">
        <v>111.4</v>
      </c>
    </row>
    <row r="96" spans="1:6" s="6" customFormat="1" ht="15.75">
      <c r="A96" s="12" t="s">
        <v>78</v>
      </c>
      <c r="B96" s="12"/>
      <c r="C96" s="13" t="s">
        <v>79</v>
      </c>
      <c r="D96" s="14">
        <f>D97</f>
        <v>5545.4</v>
      </c>
      <c r="E96" s="14">
        <f>E97</f>
        <v>186.10000000000036</v>
      </c>
      <c r="F96" s="14">
        <f>F97</f>
        <v>5731.5</v>
      </c>
    </row>
    <row r="97" spans="1:6" s="6" customFormat="1" ht="15.75">
      <c r="A97" s="18" t="s">
        <v>80</v>
      </c>
      <c r="B97" s="18"/>
      <c r="C97" s="19" t="s">
        <v>81</v>
      </c>
      <c r="D97" s="20">
        <f>SUM(D98:D108)</f>
        <v>5545.4</v>
      </c>
      <c r="E97" s="20">
        <f>SUM(E98:E108)</f>
        <v>186.10000000000036</v>
      </c>
      <c r="F97" s="20">
        <f>SUM(F98:F108)</f>
        <v>5731.5</v>
      </c>
    </row>
    <row r="98" spans="1:6" s="6" customFormat="1" ht="15.75">
      <c r="A98" s="15" t="s">
        <v>80</v>
      </c>
      <c r="B98" s="15" t="s">
        <v>11</v>
      </c>
      <c r="C98" s="16" t="s">
        <v>12</v>
      </c>
      <c r="D98" s="17">
        <v>3431.7</v>
      </c>
      <c r="E98" s="17">
        <f aca="true" t="shared" si="5" ref="E98:E108">F98-D98</f>
        <v>186.10000000000036</v>
      </c>
      <c r="F98" s="17">
        <v>3617.8</v>
      </c>
    </row>
    <row r="99" spans="1:6" s="6" customFormat="1" ht="15.75">
      <c r="A99" s="15" t="s">
        <v>80</v>
      </c>
      <c r="B99" s="15" t="s">
        <v>117</v>
      </c>
      <c r="C99" s="16" t="s">
        <v>118</v>
      </c>
      <c r="D99" s="17">
        <v>86.6</v>
      </c>
      <c r="E99" s="17">
        <f t="shared" si="5"/>
        <v>-4.5</v>
      </c>
      <c r="F99" s="17">
        <v>82.1</v>
      </c>
    </row>
    <row r="100" spans="1:6" s="6" customFormat="1" ht="15.75">
      <c r="A100" s="15" t="s">
        <v>80</v>
      </c>
      <c r="B100" s="15" t="s">
        <v>145</v>
      </c>
      <c r="C100" s="16" t="s">
        <v>146</v>
      </c>
      <c r="D100" s="17">
        <v>0</v>
      </c>
      <c r="E100" s="17">
        <f>F100-D100</f>
        <v>4.5</v>
      </c>
      <c r="F100" s="17">
        <v>4.5</v>
      </c>
    </row>
    <row r="101" spans="1:7" s="6" customFormat="1" ht="15.75">
      <c r="A101" s="15" t="s">
        <v>80</v>
      </c>
      <c r="B101" s="15" t="s">
        <v>13</v>
      </c>
      <c r="C101" s="16" t="s">
        <v>14</v>
      </c>
      <c r="D101" s="17">
        <v>1055.1</v>
      </c>
      <c r="E101" s="17">
        <f t="shared" si="5"/>
        <v>0</v>
      </c>
      <c r="F101" s="17">
        <v>1055.1</v>
      </c>
      <c r="G101" s="8"/>
    </row>
    <row r="102" spans="1:7" s="6" customFormat="1" ht="15.75">
      <c r="A102" s="15" t="s">
        <v>80</v>
      </c>
      <c r="B102" s="15" t="s">
        <v>21</v>
      </c>
      <c r="C102" s="16" t="s">
        <v>22</v>
      </c>
      <c r="D102" s="17">
        <v>500</v>
      </c>
      <c r="E102" s="17">
        <f t="shared" si="5"/>
        <v>0</v>
      </c>
      <c r="F102" s="17">
        <v>500</v>
      </c>
      <c r="G102" s="8"/>
    </row>
    <row r="103" spans="1:6" s="6" customFormat="1" ht="15.75">
      <c r="A103" s="15" t="s">
        <v>80</v>
      </c>
      <c r="B103" s="15" t="s">
        <v>98</v>
      </c>
      <c r="C103" s="16" t="s">
        <v>99</v>
      </c>
      <c r="D103" s="17">
        <v>300</v>
      </c>
      <c r="E103" s="17">
        <f t="shared" si="5"/>
        <v>0</v>
      </c>
      <c r="F103" s="17">
        <v>300</v>
      </c>
    </row>
    <row r="104" spans="1:6" s="6" customFormat="1" ht="15.75">
      <c r="A104" s="15" t="s">
        <v>80</v>
      </c>
      <c r="B104" s="15" t="s">
        <v>57</v>
      </c>
      <c r="C104" s="16" t="s">
        <v>58</v>
      </c>
      <c r="D104" s="17">
        <v>1</v>
      </c>
      <c r="E104" s="17">
        <f t="shared" si="5"/>
        <v>0</v>
      </c>
      <c r="F104" s="17">
        <v>1</v>
      </c>
    </row>
    <row r="105" spans="1:6" s="6" customFormat="1" ht="15.75">
      <c r="A105" s="15" t="s">
        <v>80</v>
      </c>
      <c r="B105" s="15" t="s">
        <v>126</v>
      </c>
      <c r="C105" s="16" t="s">
        <v>127</v>
      </c>
      <c r="D105" s="17">
        <v>50</v>
      </c>
      <c r="E105" s="17">
        <f t="shared" si="5"/>
        <v>0</v>
      </c>
      <c r="F105" s="17">
        <v>50</v>
      </c>
    </row>
    <row r="106" spans="1:6" s="6" customFormat="1" ht="15.75">
      <c r="A106" s="15" t="s">
        <v>80</v>
      </c>
      <c r="B106" s="15" t="s">
        <v>29</v>
      </c>
      <c r="C106" s="16" t="s">
        <v>30</v>
      </c>
      <c r="D106" s="17">
        <v>1</v>
      </c>
      <c r="E106" s="17">
        <f t="shared" si="5"/>
        <v>0</v>
      </c>
      <c r="F106" s="17">
        <v>1</v>
      </c>
    </row>
    <row r="107" spans="1:6" s="6" customFormat="1" ht="15.75">
      <c r="A107" s="15" t="s">
        <v>80</v>
      </c>
      <c r="B107" s="15" t="s">
        <v>37</v>
      </c>
      <c r="C107" s="16" t="s">
        <v>38</v>
      </c>
      <c r="D107" s="17">
        <v>120</v>
      </c>
      <c r="E107" s="17">
        <f t="shared" si="5"/>
        <v>0</v>
      </c>
      <c r="F107" s="17">
        <v>120</v>
      </c>
    </row>
    <row r="108" spans="1:6" s="6" customFormat="1" ht="15.75" hidden="1">
      <c r="A108" s="15" t="s">
        <v>80</v>
      </c>
      <c r="B108" s="15" t="s">
        <v>39</v>
      </c>
      <c r="C108" s="16" t="s">
        <v>40</v>
      </c>
      <c r="D108" s="17">
        <v>0</v>
      </c>
      <c r="E108" s="17">
        <f t="shared" si="5"/>
        <v>0</v>
      </c>
      <c r="F108" s="17">
        <v>0</v>
      </c>
    </row>
    <row r="109" spans="1:6" s="6" customFormat="1" ht="15.75">
      <c r="A109" s="12" t="s">
        <v>82</v>
      </c>
      <c r="B109" s="12"/>
      <c r="C109" s="13" t="s">
        <v>83</v>
      </c>
      <c r="D109" s="14">
        <f aca="true" t="shared" si="6" ref="D109:F110">D110</f>
        <v>100</v>
      </c>
      <c r="E109" s="14">
        <f t="shared" si="6"/>
        <v>0</v>
      </c>
      <c r="F109" s="14">
        <f t="shared" si="6"/>
        <v>100</v>
      </c>
    </row>
    <row r="110" spans="1:6" s="6" customFormat="1" ht="15.75">
      <c r="A110" s="18" t="s">
        <v>128</v>
      </c>
      <c r="B110" s="18"/>
      <c r="C110" s="19" t="s">
        <v>129</v>
      </c>
      <c r="D110" s="20">
        <f t="shared" si="6"/>
        <v>100</v>
      </c>
      <c r="E110" s="20">
        <f t="shared" si="6"/>
        <v>0</v>
      </c>
      <c r="F110" s="20">
        <f t="shared" si="6"/>
        <v>100</v>
      </c>
    </row>
    <row r="111" spans="1:6" s="6" customFormat="1" ht="15.75">
      <c r="A111" s="15" t="s">
        <v>128</v>
      </c>
      <c r="B111" s="15" t="s">
        <v>126</v>
      </c>
      <c r="C111" s="16" t="s">
        <v>127</v>
      </c>
      <c r="D111" s="17">
        <v>100</v>
      </c>
      <c r="E111" s="17">
        <f>F111-D111</f>
        <v>0</v>
      </c>
      <c r="F111" s="17">
        <v>100</v>
      </c>
    </row>
    <row r="112" spans="1:6" ht="15">
      <c r="A112" s="12" t="s">
        <v>102</v>
      </c>
      <c r="B112" s="12"/>
      <c r="C112" s="13" t="s">
        <v>103</v>
      </c>
      <c r="D112" s="14">
        <f>D113+D115</f>
        <v>3723.4</v>
      </c>
      <c r="E112" s="14">
        <f>E113+E115</f>
        <v>0</v>
      </c>
      <c r="F112" s="14">
        <f>F113+F115</f>
        <v>3723.4</v>
      </c>
    </row>
    <row r="113" spans="1:6" ht="15">
      <c r="A113" s="18" t="s">
        <v>106</v>
      </c>
      <c r="B113" s="18"/>
      <c r="C113" s="19" t="s">
        <v>130</v>
      </c>
      <c r="D113" s="20">
        <f>D114</f>
        <v>3698.4</v>
      </c>
      <c r="E113" s="20">
        <f>E114</f>
        <v>0</v>
      </c>
      <c r="F113" s="20">
        <f>F114</f>
        <v>3698.4</v>
      </c>
    </row>
    <row r="114" spans="1:6" ht="15">
      <c r="A114" s="15" t="s">
        <v>106</v>
      </c>
      <c r="B114" s="15" t="s">
        <v>105</v>
      </c>
      <c r="C114" s="16" t="s">
        <v>104</v>
      </c>
      <c r="D114" s="17">
        <v>3698.4</v>
      </c>
      <c r="E114" s="17">
        <f>F114-D114</f>
        <v>0</v>
      </c>
      <c r="F114" s="17">
        <v>3698.4</v>
      </c>
    </row>
    <row r="115" spans="1:6" ht="15">
      <c r="A115" s="18" t="s">
        <v>131</v>
      </c>
      <c r="B115" s="18"/>
      <c r="C115" s="19" t="s">
        <v>132</v>
      </c>
      <c r="D115" s="20">
        <f>D116</f>
        <v>25</v>
      </c>
      <c r="E115" s="20">
        <f>E116</f>
        <v>0</v>
      </c>
      <c r="F115" s="20">
        <f>F116</f>
        <v>25</v>
      </c>
    </row>
    <row r="116" spans="1:6" ht="15">
      <c r="A116" s="15" t="s">
        <v>131</v>
      </c>
      <c r="B116" s="15" t="s">
        <v>126</v>
      </c>
      <c r="C116" s="16" t="s">
        <v>127</v>
      </c>
      <c r="D116" s="17">
        <v>25</v>
      </c>
      <c r="E116" s="17">
        <f>F116-D116</f>
        <v>0</v>
      </c>
      <c r="F116" s="17">
        <v>25</v>
      </c>
    </row>
    <row r="117" spans="1:6" ht="30">
      <c r="A117" s="12" t="s">
        <v>84</v>
      </c>
      <c r="B117" s="12"/>
      <c r="C117" s="13" t="s">
        <v>85</v>
      </c>
      <c r="D117" s="14">
        <f aca="true" t="shared" si="7" ref="D117:F118">D118</f>
        <v>1</v>
      </c>
      <c r="E117" s="14">
        <f t="shared" si="7"/>
        <v>0</v>
      </c>
      <c r="F117" s="14">
        <f t="shared" si="7"/>
        <v>1</v>
      </c>
    </row>
    <row r="118" spans="1:6" ht="30">
      <c r="A118" s="18" t="s">
        <v>86</v>
      </c>
      <c r="B118" s="18"/>
      <c r="C118" s="19" t="s">
        <v>87</v>
      </c>
      <c r="D118" s="20">
        <f t="shared" si="7"/>
        <v>1</v>
      </c>
      <c r="E118" s="20">
        <f t="shared" si="7"/>
        <v>0</v>
      </c>
      <c r="F118" s="20">
        <f t="shared" si="7"/>
        <v>1</v>
      </c>
    </row>
    <row r="119" spans="1:6" ht="15">
      <c r="A119" s="15" t="s">
        <v>86</v>
      </c>
      <c r="B119" s="15" t="s">
        <v>88</v>
      </c>
      <c r="C119" s="16" t="s">
        <v>4</v>
      </c>
      <c r="D119" s="17">
        <v>1</v>
      </c>
      <c r="E119" s="17">
        <f>F119-D119</f>
        <v>0</v>
      </c>
      <c r="F119" s="17">
        <v>1</v>
      </c>
    </row>
  </sheetData>
  <sheetProtection/>
  <mergeCells count="4">
    <mergeCell ref="I1:K1"/>
    <mergeCell ref="A4:C4"/>
    <mergeCell ref="A2:F2"/>
    <mergeCell ref="D1:F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2018-12-25T03:10:37Z</cp:lastPrinted>
  <dcterms:created xsi:type="dcterms:W3CDTF">2007-10-26T05:01:23Z</dcterms:created>
  <dcterms:modified xsi:type="dcterms:W3CDTF">2018-12-25T03:13:23Z</dcterms:modified>
  <cp:category/>
  <cp:version/>
  <cp:contentType/>
  <cp:contentStatus/>
</cp:coreProperties>
</file>