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425"/>
  </bookViews>
  <sheets>
    <sheet name="2018" sheetId="4" r:id="rId1"/>
  </sheets>
  <definedNames>
    <definedName name="_xlnm.Print_Area" localSheetId="0">'2018'!$A$1:$E$49</definedName>
  </definedNames>
  <calcPr calcId="162913"/>
</workbook>
</file>

<file path=xl/calcChain.xml><?xml version="1.0" encoding="utf-8"?>
<calcChain xmlns="http://schemas.openxmlformats.org/spreadsheetml/2006/main">
  <c r="C37" i="4" l="1"/>
  <c r="C39" i="4"/>
  <c r="C36" i="4" s="1"/>
  <c r="D38" i="4"/>
  <c r="D37" i="4" s="1"/>
  <c r="E37" i="4"/>
  <c r="E36" i="4" s="1"/>
  <c r="E39" i="4"/>
  <c r="D48" i="4"/>
  <c r="D45" i="4"/>
  <c r="D43" i="4"/>
  <c r="D40" i="4"/>
  <c r="D39" i="4" s="1"/>
  <c r="D35" i="4"/>
  <c r="D30" i="4"/>
  <c r="D28" i="4"/>
  <c r="D26" i="4"/>
  <c r="D24" i="4"/>
  <c r="D22" i="4"/>
  <c r="D21" i="4"/>
  <c r="D19" i="4"/>
  <c r="D17" i="4"/>
  <c r="D16" i="4"/>
  <c r="D14" i="4"/>
  <c r="D12" i="4"/>
  <c r="D11" i="4"/>
  <c r="D10" i="4"/>
  <c r="E47" i="4"/>
  <c r="E46" i="4"/>
  <c r="E44" i="4"/>
  <c r="E42" i="4"/>
  <c r="E41" i="4" s="1"/>
  <c r="E34" i="4"/>
  <c r="E33" i="4" s="1"/>
  <c r="E29" i="4"/>
  <c r="E27" i="4"/>
  <c r="E25" i="4"/>
  <c r="E23" i="4"/>
  <c r="E20" i="4"/>
  <c r="E18" i="4"/>
  <c r="E15" i="4"/>
  <c r="E13" i="4"/>
  <c r="E9" i="4"/>
  <c r="E8" i="4" s="1"/>
  <c r="C47" i="4"/>
  <c r="C46" i="4" s="1"/>
  <c r="C44" i="4"/>
  <c r="C42" i="4"/>
  <c r="C34" i="4"/>
  <c r="C33" i="4" s="1"/>
  <c r="C29" i="4"/>
  <c r="C27" i="4"/>
  <c r="C25" i="4"/>
  <c r="C23" i="4"/>
  <c r="C20" i="4"/>
  <c r="C18" i="4"/>
  <c r="C15" i="4"/>
  <c r="C13" i="4"/>
  <c r="C9" i="4"/>
  <c r="E32" i="4" l="1"/>
  <c r="E31" i="4" s="1"/>
  <c r="E49" i="4" s="1"/>
  <c r="D36" i="4"/>
  <c r="D13" i="4"/>
  <c r="D15" i="4"/>
  <c r="D18" i="4"/>
  <c r="D20" i="4"/>
  <c r="D23" i="4"/>
  <c r="D42" i="4"/>
  <c r="D46" i="4"/>
  <c r="D47" i="4"/>
  <c r="D9" i="4"/>
  <c r="D25" i="4"/>
  <c r="D44" i="4"/>
  <c r="D33" i="4"/>
  <c r="D34" i="4"/>
  <c r="D27" i="4"/>
  <c r="D29" i="4"/>
  <c r="C41" i="4"/>
  <c r="C8" i="4"/>
  <c r="D8" i="4" s="1"/>
  <c r="C32" i="4" l="1"/>
  <c r="C31" i="4" s="1"/>
  <c r="D41" i="4"/>
  <c r="D32" i="4"/>
  <c r="D31" i="4" l="1"/>
  <c r="C49" i="4"/>
  <c r="D49" i="4" s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<sst xmlns="http://schemas.openxmlformats.org/spreadsheetml/2006/main" count="91" uniqueCount="90">
  <si>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</si>
  <si>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</si>
  <si>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</si>
  <si>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</si>
  <si>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</si>
  <si>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</si>
  <si>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</si>
  <si>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</si>
  <si>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</si>
  <si>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</si>
  <si>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</si>
  <si>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</si>
  <si>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</si>
  <si>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</si>
  <si>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</si>
  <si>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</si>
  <si>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</si>
  <si>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</si>
  <si>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</si>
  <si>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</si>
  <si>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</si>
  <si>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</si>
  <si>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</si>
  <si>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</si>
  <si>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</si>
  <si>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</si>
  <si>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</si>
  <si>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</si>
  <si>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</si>
  <si>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</si>
  <si>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</si>
  <si>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</si>
  <si>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</si>
  <si>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</si>
  <si>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</si>
  <si>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</si>
  <si>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</si>
  <si>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</si>
  <si>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</si>
  <si>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</si>
  <si>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</si>
  <si>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</si>
  <si>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</si>
  <si>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</si>
  <si>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</si>
  <si>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</si>
  <si>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</si>
  <si>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</si>
  <si>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</si>
  <si>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</si>
  <si>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</si>
  <si>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</si>
  <si>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</si>
  <si>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</si>
  <si>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000 2 02 15001 00 0000 151</t>
  </si>
  <si>
    <t>000 2 02 35118 00 0000 151</t>
  </si>
  <si>
    <t>000 2 02 30000 00 0000 151</t>
  </si>
  <si>
    <t>000 2 02 30024 00 0000 151</t>
  </si>
  <si>
    <t>000 1 11 05000 00 0000 120</t>
  </si>
  <si>
    <t>000 1 13 01000 00 0000 130</t>
  </si>
  <si>
    <t>Дотации бюджетам бюджетной системы Российской Федерации</t>
  </si>
  <si>
    <t>000 2 02 10000 00 0000 151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</si>
  <si>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</si>
  <si>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</si>
  <si>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</si>
  <si>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</si>
  <si>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ПРОГНОЗИРУЕМЫЕ ДОХОДЫ 
ВИДИМСКОГО МУНИЦИПАЛЬНОГО ОБРАЗОВАНИЯ 
НА 2018 ГОД</t>
  </si>
  <si>
    <t>План на 2018 год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</si>
  <si>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</si>
  <si>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</si>
  <si>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</si>
  <si>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000 1 16 90050 00 0000 140</t>
  </si>
  <si>
    <t>ПРОЧИЕ НЕНАЛОГОВЫЕ ДОХОДЫ</t>
  </si>
  <si>
    <t>000 1 17 00000 00 0000 000</t>
  </si>
  <si>
    <t>Прочие неналоговые доходы</t>
  </si>
  <si>
    <t>000 1 17 05050 13 0000 180</t>
  </si>
  <si>
    <t>Субсидии бюджетам бюджетной системы Российской Федерации (межбюджетные субсидии)</t>
  </si>
  <si>
    <t>000 2 02 20000 00 0000 151</t>
  </si>
  <si>
    <t>000 2 02 15001 13 0000 151</t>
  </si>
  <si>
    <t>000 2 02 35118 13 0000 151</t>
  </si>
  <si>
    <t>000 2 02 30024 13 0000 151</t>
  </si>
  <si>
    <t>Внесение изменений</t>
  </si>
  <si>
    <t>Уточненный план 2018 год</t>
  </si>
  <si>
    <t>000 2 02 29999 13 0000 151</t>
  </si>
  <si>
    <t>Прочие субсидии</t>
  </si>
  <si>
    <t>000 2 02 20077 13 0000 151</t>
  </si>
  <si>
    <t>Субсидии бюджетам городских поселений на софинансрование капитальных вложений в объекты муниципальной собственности</t>
  </si>
  <si>
    <t>Субсидии бюджетам на софинансрование капитальных вложений в объекты государственной (муниципальной) собственности</t>
  </si>
  <si>
    <t>000 2 02 20077 00 0000 151</t>
  </si>
  <si>
    <t xml:space="preserve">Приложение № 1 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2018 год и на плановый период 2019 и 2020 годов» от 29.12.2017г. № 77»
от "       "                                                      2018  года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</si>
</sst>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Book Antiqua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" fillId="0" borderId="0"/>
  </cellStyleXfs>
  <cellXfs count="78">
    <xf numFmtId="0" fontId="0" fillId="0" borderId="0" xfId="0"/>
    <xf numFmtId="0" fontId="2" fillId="0" borderId="0" xfId="7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7" applyFont="1" applyFill="1" applyAlignment="1" applyProtection="1">
      <alignment vertical="center"/>
      <protection hidden="1"/>
    </xf>
    <xf numFmtId="0" fontId="5" fillId="0" borderId="0" xfId="7" applyFont="1" applyFill="1" applyAlignment="1" applyProtection="1">
      <alignment vertical="center"/>
      <protection hidden="1"/>
    </xf>
    <xf numFmtId="0" fontId="6" fillId="2" borderId="1" xfId="7" applyNumberFormat="1" applyFont="1" applyFill="1" applyBorder="1" applyAlignment="1" applyProtection="1">
      <alignment vertical="center"/>
      <protection hidden="1"/>
    </xf>
    <xf numFmtId="0" fontId="7" fillId="0" borderId="0" xfId="4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1" applyNumberFormat="1" applyFont="1" applyBorder="1" applyAlignment="1">
      <alignment horizontal="left" vertical="center" wrapText="1" indent="2"/>
    </xf>
    <xf numFmtId="49" fontId="8" fillId="3" borderId="1" xfId="1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left" vertical="center" wrapText="1" inden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 indent="3"/>
    </xf>
    <xf numFmtId="49" fontId="12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 wrapText="1" indent="2"/>
    </xf>
    <xf numFmtId="0" fontId="10" fillId="0" borderId="1" xfId="1" applyFont="1" applyFill="1" applyBorder="1" applyAlignment="1">
      <alignment horizontal="left" vertical="center" wrapText="1" indent="2"/>
    </xf>
    <xf numFmtId="0" fontId="10" fillId="4" borderId="1" xfId="1" applyFont="1" applyFill="1" applyBorder="1" applyAlignment="1">
      <alignment horizontal="left" vertical="center" wrapText="1" indent="1"/>
    </xf>
    <xf numFmtId="1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0" fillId="4" borderId="1" xfId="4" applyNumberFormat="1" applyFont="1" applyFill="1" applyBorder="1" applyAlignment="1" applyProtection="1">
      <alignment horizontal="left" vertical="center" wrapText="1" indent="1"/>
      <protection hidden="1"/>
    </xf>
    <xf numFmtId="0" fontId="13" fillId="4" borderId="1" xfId="1" applyFont="1" applyFill="1" applyBorder="1" applyAlignment="1">
      <alignment vertical="center" wrapText="1"/>
    </xf>
    <xf numFmtId="0" fontId="14" fillId="0" borderId="0" xfId="7" applyFont="1" applyAlignment="1">
      <alignment vertical="center"/>
    </xf>
    <xf numFmtId="0" fontId="6" fillId="2" borderId="1" xfId="7" applyNumberFormat="1" applyFont="1" applyFill="1" applyBorder="1" applyAlignment="1" applyProtection="1">
      <alignment horizontal="left" vertical="center" wrapText="1"/>
      <protection hidden="1"/>
    </xf>
    <xf numFmtId="0" fontId="7" fillId="0" borderId="0" xfId="7" applyFont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4" borderId="1" xfId="10" applyFont="1" applyFill="1" applyBorder="1" applyAlignment="1">
      <alignment horizontal="left" vertical="center" wrapText="1" indent="1"/>
    </xf>
    <xf numFmtId="0" fontId="3" fillId="0" borderId="0" xfId="7" applyFont="1" applyAlignment="1">
      <alignment vertical="center"/>
    </xf>
    <xf numFmtId="0" fontId="10" fillId="4" borderId="1" xfId="7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8" fillId="0" borderId="1" xfId="1" applyFont="1" applyBorder="1" applyAlignment="1">
      <alignment horizontal="left" wrapText="1" indent="3"/>
    </xf>
    <xf numFmtId="49" fontId="10" fillId="4" borderId="1" xfId="11" applyNumberFormat="1" applyFont="1" applyFill="1" applyBorder="1" applyAlignment="1">
      <alignment horizontal="left" vertical="center" wrapText="1" indent="1"/>
    </xf>
    <xf numFmtId="4" fontId="2" fillId="0" borderId="0" xfId="8" applyNumberFormat="1" applyFont="1" applyAlignment="1">
      <alignment vertical="center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vertical="center" wrapText="1"/>
      <protection hidden="1"/>
    </xf>
    <xf numFmtId="0" fontId="20" fillId="0" borderId="0" xfId="7" applyNumberFormat="1" applyFont="1" applyFill="1" applyAlignment="1" applyProtection="1">
      <alignment horizontal="centerContinuous" vertical="center"/>
      <protection hidden="1"/>
    </xf>
    <xf numFmtId="0" fontId="12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7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Border="1" applyAlignment="1">
      <alignment horizontal="center" vertical="center"/>
    </xf>
    <xf numFmtId="49" fontId="12" fillId="4" borderId="1" xfId="11" applyNumberFormat="1" applyFont="1" applyFill="1" applyBorder="1" applyAlignment="1">
      <alignment horizontal="center" vertical="center" wrapText="1"/>
    </xf>
    <xf numFmtId="49" fontId="12" fillId="4" borderId="1" xfId="10" applyNumberFormat="1" applyFont="1" applyFill="1" applyBorder="1" applyAlignment="1">
      <alignment horizontal="center" vertical="center"/>
    </xf>
    <xf numFmtId="49" fontId="15" fillId="0" borderId="1" xfId="10" applyNumberFormat="1" applyFont="1" applyBorder="1" applyAlignment="1">
      <alignment horizontal="center" vertical="center"/>
    </xf>
    <xf numFmtId="49" fontId="12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4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1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7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horizontal="right" vertical="center"/>
    </xf>
    <xf numFmtId="165" fontId="8" fillId="0" borderId="1" xfId="7" applyNumberFormat="1" applyFont="1" applyBorder="1" applyAlignment="1">
      <alignment horizontal="right" vertical="center"/>
    </xf>
    <xf numFmtId="165" fontId="8" fillId="0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7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7" applyNumberFormat="1" applyFont="1" applyFill="1" applyBorder="1" applyAlignment="1">
      <alignment horizontal="right" vertical="center"/>
    </xf>
    <xf numFmtId="165" fontId="10" fillId="4" borderId="1" xfId="3" applyNumberFormat="1" applyFont="1" applyFill="1" applyBorder="1" applyAlignment="1">
      <alignment horizontal="right" vertical="center"/>
    </xf>
    <xf numFmtId="165" fontId="10" fillId="4" borderId="1" xfId="4" applyNumberFormat="1" applyFont="1" applyFill="1" applyBorder="1" applyAlignment="1">
      <alignment horizontal="right" vertical="center"/>
    </xf>
    <xf numFmtId="165" fontId="10" fillId="0" borderId="1" xfId="4" applyNumberFormat="1" applyFont="1" applyBorder="1" applyAlignment="1">
      <alignment horizontal="right" vertical="center"/>
    </xf>
    <xf numFmtId="165" fontId="8" fillId="0" borderId="1" xfId="4" applyNumberFormat="1" applyFont="1" applyBorder="1" applyAlignment="1">
      <alignment horizontal="right" vertical="center"/>
    </xf>
    <xf numFmtId="165" fontId="10" fillId="0" borderId="1" xfId="4" applyNumberFormat="1" applyFont="1" applyFill="1" applyBorder="1" applyAlignment="1">
      <alignment horizontal="right" vertical="center"/>
    </xf>
    <xf numFmtId="165" fontId="10" fillId="3" borderId="1" xfId="4" applyNumberFormat="1" applyFont="1" applyFill="1" applyBorder="1" applyAlignment="1">
      <alignment horizontal="right" vertical="center"/>
    </xf>
    <xf numFmtId="0" fontId="21" fillId="0" borderId="0" xfId="7" applyFont="1" applyAlignment="1">
      <alignment horizontal="right" vertical="center"/>
    </xf>
    <xf numFmtId="0" fontId="8" fillId="0" borderId="1" xfId="7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1" xfId="7" applyNumberFormat="1" applyFont="1" applyFill="1" applyBorder="1" applyAlignment="1" applyProtection="1">
      <alignment horizontal="center" vertical="center" wrapText="1"/>
      <protection hidden="1"/>
    </xf>
    <xf numFmtId="49" fontId="15" fillId="5" borderId="1" xfId="11" applyNumberFormat="1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left" vertical="center" wrapText="1" indent="2"/>
    </xf>
    <xf numFmtId="0" fontId="8" fillId="0" borderId="1" xfId="3" applyNumberFormat="1" applyFont="1" applyFill="1" applyBorder="1" applyAlignment="1" applyProtection="1">
      <alignment horizontal="left" vertical="center" wrapText="1" indent="2"/>
      <protection hidden="1"/>
    </xf>
    <xf numFmtId="49" fontId="15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0" fontId="8" fillId="5" borderId="1" xfId="1" applyFont="1" applyFill="1" applyBorder="1" applyAlignment="1">
      <alignment horizontal="left" vertical="center" indent="2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left" vertical="center" wrapText="1" indent="3"/>
    </xf>
    <xf numFmtId="0" fontId="15" fillId="0" borderId="0" xfId="7" applyFont="1" applyAlignment="1" applyProtection="1">
      <alignment vertical="center" wrapText="1"/>
      <protection hidden="1"/>
    </xf>
    <xf numFmtId="0" fontId="15" fillId="0" borderId="1" xfId="1" applyFont="1" applyBorder="1" applyAlignment="1">
      <alignment horizontal="left" vertical="center" wrapText="1" indent="3"/>
    </xf>
    <xf numFmtId="0" fontId="10" fillId="0" borderId="1" xfId="9" applyFont="1" applyBorder="1" applyAlignment="1">
      <alignment horizontal="center" vertical="center" wrapText="1"/>
    </xf>
    <xf numFmtId="0" fontId="8" fillId="0" borderId="0" xfId="12" applyNumberFormat="1" applyFont="1" applyAlignment="1">
      <alignment horizontal="left" vertical="top" wrapText="1"/>
    </xf>
    <xf numFmtId="2" fontId="10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0" xfId="12"/>
    <cellStyle name="Обычный_Tmp14" xfId="3"/>
    <cellStyle name="Обычный_Tmp16" xfId="4"/>
    <cellStyle name="Обычный_Tmp18" xfId="5"/>
    <cellStyle name="Обычный_Tmp2" xfId="6"/>
    <cellStyle name="Обычный_Tmp3" xfId="7"/>
    <cellStyle name="Обычный_Tmp6" xfId="8"/>
    <cellStyle name="Обычный_Анализ на 01.04.06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view="pageBreakPreview" topLeftCell="A28" zoomScaleSheetLayoutView="100" workbookViewId="0">
      <selection activeCell="G7" sqref="G7"/>
    </sheetView>
  </sheetViews>
  <sheetFormatPr defaultRowHeight="13.5" x14ac:dyDescent="0.25"/>
  <cols>
    <col min="1" max="1" width="97.85546875" style="1" customWidth="1"/>
    <col min="2" max="2" width="23" style="1" customWidth="1"/>
    <col min="3" max="5" width="15" style="1" customWidth="1"/>
    <col min="6" max="16384" width="9.140625" style="1"/>
  </cols>
  <sheetData>
    <row r="1" spans="1:21" ht="129.75" customHeight="1" x14ac:dyDescent="0.25">
      <c r="B1" s="71"/>
      <c r="C1" s="74" t="s">
        <v>89</v>
      </c>
      <c r="D1" s="74"/>
      <c r="E1" s="74"/>
    </row>
    <row r="2" spans="1:21" ht="15.75" customHeight="1" x14ac:dyDescent="0.25">
      <c r="A2" s="37"/>
      <c r="B2" s="37"/>
      <c r="C2" s="36"/>
      <c r="D2" s="36"/>
      <c r="E2" s="36"/>
    </row>
    <row r="3" spans="1:21" ht="62.25" customHeight="1" x14ac:dyDescent="0.25">
      <c r="A3" s="77" t="s">
        <v>66</v>
      </c>
      <c r="B3" s="77"/>
      <c r="C3" s="77"/>
      <c r="D3" s="77"/>
      <c r="E3" s="7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4.25" customHeight="1" x14ac:dyDescent="0.25">
      <c r="A4" s="35"/>
      <c r="B4" s="35"/>
      <c r="C4" s="35"/>
      <c r="D4" s="69"/>
      <c r="E4" s="6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8.75" customHeight="1" x14ac:dyDescent="0.25">
      <c r="A5" s="4"/>
      <c r="B5" s="4"/>
      <c r="C5" s="60"/>
      <c r="D5" s="60"/>
      <c r="E5" s="60" t="s">
        <v>51</v>
      </c>
    </row>
    <row r="6" spans="1:21" s="24" customFormat="1" ht="15.75" customHeight="1" x14ac:dyDescent="0.25">
      <c r="A6" s="75" t="s">
        <v>50</v>
      </c>
      <c r="B6" s="76" t="s">
        <v>49</v>
      </c>
      <c r="C6" s="73" t="s">
        <v>67</v>
      </c>
      <c r="D6" s="73" t="s">
        <v>81</v>
      </c>
      <c r="E6" s="73" t="s">
        <v>82</v>
      </c>
    </row>
    <row r="7" spans="1:21" s="24" customFormat="1" ht="25.5" customHeight="1" x14ac:dyDescent="0.25">
      <c r="A7" s="75"/>
      <c r="B7" s="76"/>
      <c r="C7" s="73"/>
      <c r="D7" s="73"/>
      <c r="E7" s="73"/>
    </row>
    <row r="8" spans="1:21" s="22" customFormat="1" ht="27.75" customHeight="1" x14ac:dyDescent="0.25">
      <c r="A8" s="23" t="s">
        <v>48</v>
      </c>
      <c r="B8" s="38" t="s">
        <v>47</v>
      </c>
      <c r="C8" s="48">
        <f>C9+C15+C20+C18+C25+C13+C23+C27+C29</f>
        <v>7078.1</v>
      </c>
      <c r="D8" s="48">
        <f>E8-C8</f>
        <v>832.29999999999927</v>
      </c>
      <c r="E8" s="48">
        <f>E9+E15+E20+E18+E25+E13+E23+E27+E29</f>
        <v>7910.4</v>
      </c>
      <c r="F8" s="33"/>
    </row>
    <row r="9" spans="1:21" s="28" customFormat="1" ht="18" customHeight="1" x14ac:dyDescent="0.25">
      <c r="A9" s="29" t="s">
        <v>46</v>
      </c>
      <c r="B9" s="39" t="s">
        <v>45</v>
      </c>
      <c r="C9" s="49">
        <f>C10</f>
        <v>4141.8999999999996</v>
      </c>
      <c r="D9" s="49">
        <f t="shared" ref="D9:D49" si="0">E9-C9</f>
        <v>550</v>
      </c>
      <c r="E9" s="49">
        <f>E10</f>
        <v>4691.8999999999996</v>
      </c>
    </row>
    <row r="10" spans="1:21" s="24" customFormat="1" ht="13.5" customHeight="1" x14ac:dyDescent="0.25">
      <c r="A10" s="61" t="s">
        <v>44</v>
      </c>
      <c r="B10" s="62" t="s">
        <v>63</v>
      </c>
      <c r="C10" s="50">
        <v>4141.8999999999996</v>
      </c>
      <c r="D10" s="50">
        <f t="shared" si="0"/>
        <v>550</v>
      </c>
      <c r="E10" s="50">
        <v>4691.8999999999996</v>
      </c>
    </row>
    <row r="11" spans="1:21" s="24" customFormat="1" ht="38.25" hidden="1" x14ac:dyDescent="0.2">
      <c r="A11" s="31" t="s">
        <v>43</v>
      </c>
      <c r="B11" s="40" t="s">
        <v>42</v>
      </c>
      <c r="C11" s="50"/>
      <c r="D11" s="50">
        <f t="shared" si="0"/>
        <v>0</v>
      </c>
      <c r="E11" s="50"/>
    </row>
    <row r="12" spans="1:21" ht="25.5" hidden="1" x14ac:dyDescent="0.25">
      <c r="A12" s="8" t="s">
        <v>41</v>
      </c>
      <c r="B12" s="40" t="s">
        <v>40</v>
      </c>
      <c r="C12" s="51"/>
      <c r="D12" s="51">
        <f t="shared" si="0"/>
        <v>0</v>
      </c>
      <c r="E12" s="51"/>
    </row>
    <row r="13" spans="1:21" ht="22.5" customHeight="1" x14ac:dyDescent="0.25">
      <c r="A13" s="32" t="s">
        <v>39</v>
      </c>
      <c r="B13" s="41" t="s">
        <v>38</v>
      </c>
      <c r="C13" s="52">
        <f>C14</f>
        <v>1655.6</v>
      </c>
      <c r="D13" s="52">
        <f t="shared" si="0"/>
        <v>100.90000000000009</v>
      </c>
      <c r="E13" s="52">
        <f>E14</f>
        <v>1756.5</v>
      </c>
    </row>
    <row r="14" spans="1:21" x14ac:dyDescent="0.25">
      <c r="A14" s="67" t="s">
        <v>37</v>
      </c>
      <c r="B14" s="63" t="s">
        <v>36</v>
      </c>
      <c r="C14" s="51">
        <v>1655.6</v>
      </c>
      <c r="D14" s="51">
        <f t="shared" si="0"/>
        <v>100.90000000000009</v>
      </c>
      <c r="E14" s="51">
        <v>1756.5</v>
      </c>
    </row>
    <row r="15" spans="1:21" ht="17.25" customHeight="1" x14ac:dyDescent="0.25">
      <c r="A15" s="29" t="s">
        <v>35</v>
      </c>
      <c r="B15" s="39" t="s">
        <v>34</v>
      </c>
      <c r="C15" s="49">
        <f>C16+C17</f>
        <v>482</v>
      </c>
      <c r="D15" s="49">
        <f t="shared" si="0"/>
        <v>10.199999999999989</v>
      </c>
      <c r="E15" s="49">
        <f>E16+E17</f>
        <v>492.2</v>
      </c>
    </row>
    <row r="16" spans="1:21" x14ac:dyDescent="0.25">
      <c r="A16" s="61" t="s">
        <v>33</v>
      </c>
      <c r="B16" s="62" t="s">
        <v>64</v>
      </c>
      <c r="C16" s="50">
        <v>69</v>
      </c>
      <c r="D16" s="50">
        <f t="shared" si="0"/>
        <v>1</v>
      </c>
      <c r="E16" s="50">
        <v>70</v>
      </c>
    </row>
    <row r="17" spans="1:5" x14ac:dyDescent="0.25">
      <c r="A17" s="61" t="s">
        <v>32</v>
      </c>
      <c r="B17" s="62" t="s">
        <v>65</v>
      </c>
      <c r="C17" s="50">
        <v>413</v>
      </c>
      <c r="D17" s="50">
        <f t="shared" si="0"/>
        <v>9.1999999999999886</v>
      </c>
      <c r="E17" s="50">
        <v>422.2</v>
      </c>
    </row>
    <row r="18" spans="1:5" ht="19.5" customHeight="1" x14ac:dyDescent="0.25">
      <c r="A18" s="30" t="s">
        <v>31</v>
      </c>
      <c r="B18" s="42" t="s">
        <v>30</v>
      </c>
      <c r="C18" s="52">
        <f>C19</f>
        <v>20</v>
      </c>
      <c r="D18" s="52">
        <f t="shared" si="0"/>
        <v>0</v>
      </c>
      <c r="E18" s="52">
        <f>E19</f>
        <v>20</v>
      </c>
    </row>
    <row r="19" spans="1:5" s="28" customFormat="1" ht="25.5" x14ac:dyDescent="0.25">
      <c r="A19" s="64" t="s">
        <v>29</v>
      </c>
      <c r="B19" s="43" t="s">
        <v>28</v>
      </c>
      <c r="C19" s="51">
        <v>20</v>
      </c>
      <c r="D19" s="51">
        <f t="shared" si="0"/>
        <v>0</v>
      </c>
      <c r="E19" s="51">
        <v>20</v>
      </c>
    </row>
    <row r="20" spans="1:5" s="24" customFormat="1" ht="33" customHeight="1" x14ac:dyDescent="0.25">
      <c r="A20" s="29" t="s">
        <v>27</v>
      </c>
      <c r="B20" s="39" t="s">
        <v>26</v>
      </c>
      <c r="C20" s="49">
        <f>C21+C22</f>
        <v>551</v>
      </c>
      <c r="D20" s="49">
        <f t="shared" si="0"/>
        <v>170</v>
      </c>
      <c r="E20" s="49">
        <f>E21+E22</f>
        <v>721</v>
      </c>
    </row>
    <row r="21" spans="1:5" s="24" customFormat="1" ht="38.25" x14ac:dyDescent="0.25">
      <c r="A21" s="65" t="s">
        <v>25</v>
      </c>
      <c r="B21" s="62" t="s">
        <v>58</v>
      </c>
      <c r="C21" s="50">
        <v>501</v>
      </c>
      <c r="D21" s="50">
        <f t="shared" si="0"/>
        <v>170</v>
      </c>
      <c r="E21" s="50">
        <v>671</v>
      </c>
    </row>
    <row r="22" spans="1:5" s="24" customFormat="1" ht="41.25" customHeight="1" x14ac:dyDescent="0.25">
      <c r="A22" s="26" t="s">
        <v>24</v>
      </c>
      <c r="B22" s="25" t="s">
        <v>23</v>
      </c>
      <c r="C22" s="50">
        <v>50</v>
      </c>
      <c r="D22" s="50">
        <f t="shared" si="0"/>
        <v>0</v>
      </c>
      <c r="E22" s="50">
        <v>50</v>
      </c>
    </row>
    <row r="23" spans="1:5" s="24" customFormat="1" ht="21.75" customHeight="1" x14ac:dyDescent="0.25">
      <c r="A23" s="17" t="s">
        <v>22</v>
      </c>
      <c r="B23" s="44" t="s">
        <v>21</v>
      </c>
      <c r="C23" s="49">
        <f>C24</f>
        <v>6</v>
      </c>
      <c r="D23" s="49">
        <f t="shared" si="0"/>
        <v>0</v>
      </c>
      <c r="E23" s="49">
        <f>E24</f>
        <v>6</v>
      </c>
    </row>
    <row r="24" spans="1:5" s="24" customFormat="1" ht="16.5" customHeight="1" x14ac:dyDescent="0.25">
      <c r="A24" s="68" t="s">
        <v>20</v>
      </c>
      <c r="B24" s="66" t="s">
        <v>59</v>
      </c>
      <c r="C24" s="50">
        <v>6</v>
      </c>
      <c r="D24" s="50">
        <f t="shared" si="0"/>
        <v>0</v>
      </c>
      <c r="E24" s="50">
        <v>6</v>
      </c>
    </row>
    <row r="25" spans="1:5" s="24" customFormat="1" ht="21.75" customHeight="1" x14ac:dyDescent="0.25">
      <c r="A25" s="27" t="s">
        <v>19</v>
      </c>
      <c r="B25" s="42" t="s">
        <v>18</v>
      </c>
      <c r="C25" s="49">
        <f>C26</f>
        <v>220.5</v>
      </c>
      <c r="D25" s="49">
        <f t="shared" si="0"/>
        <v>1.1999999999999886</v>
      </c>
      <c r="E25" s="49">
        <f>E26</f>
        <v>221.7</v>
      </c>
    </row>
    <row r="26" spans="1:5" s="24" customFormat="1" ht="30" customHeight="1" x14ac:dyDescent="0.25">
      <c r="A26" s="64" t="s">
        <v>17</v>
      </c>
      <c r="B26" s="43" t="s">
        <v>16</v>
      </c>
      <c r="C26" s="50">
        <v>220.5</v>
      </c>
      <c r="D26" s="50">
        <f t="shared" si="0"/>
        <v>1.1999999999999886</v>
      </c>
      <c r="E26" s="50">
        <v>221.7</v>
      </c>
    </row>
    <row r="27" spans="1:5" s="24" customFormat="1" x14ac:dyDescent="0.25">
      <c r="A27" s="27" t="s">
        <v>68</v>
      </c>
      <c r="B27" s="42" t="s">
        <v>69</v>
      </c>
      <c r="C27" s="49">
        <f>C28</f>
        <v>1.1000000000000001</v>
      </c>
      <c r="D27" s="49">
        <f t="shared" si="0"/>
        <v>0</v>
      </c>
      <c r="E27" s="49">
        <f>E28</f>
        <v>1.1000000000000001</v>
      </c>
    </row>
    <row r="28" spans="1:5" s="24" customFormat="1" ht="27.75" customHeight="1" x14ac:dyDescent="0.25">
      <c r="A28" s="64" t="s">
        <v>70</v>
      </c>
      <c r="B28" s="43" t="s">
        <v>71</v>
      </c>
      <c r="C28" s="50">
        <v>1.1000000000000001</v>
      </c>
      <c r="D28" s="50">
        <f t="shared" si="0"/>
        <v>0</v>
      </c>
      <c r="E28" s="50">
        <v>1.1000000000000001</v>
      </c>
    </row>
    <row r="29" spans="1:5" s="28" customFormat="1" ht="14.25" hidden="1" x14ac:dyDescent="0.25">
      <c r="A29" s="27" t="s">
        <v>72</v>
      </c>
      <c r="B29" s="42" t="s">
        <v>73</v>
      </c>
      <c r="C29" s="49">
        <f>C30</f>
        <v>0</v>
      </c>
      <c r="D29" s="49">
        <f t="shared" si="0"/>
        <v>0</v>
      </c>
      <c r="E29" s="49">
        <f>E30</f>
        <v>0</v>
      </c>
    </row>
    <row r="30" spans="1:5" s="24" customFormat="1" hidden="1" x14ac:dyDescent="0.25">
      <c r="A30" s="64" t="s">
        <v>74</v>
      </c>
      <c r="B30" s="43" t="s">
        <v>75</v>
      </c>
      <c r="C30" s="50">
        <v>0</v>
      </c>
      <c r="D30" s="50">
        <f t="shared" si="0"/>
        <v>0</v>
      </c>
      <c r="E30" s="50">
        <v>0</v>
      </c>
    </row>
    <row r="31" spans="1:5" s="24" customFormat="1" ht="31.5" customHeight="1" x14ac:dyDescent="0.25">
      <c r="A31" s="23" t="s">
        <v>15</v>
      </c>
      <c r="B31" s="38" t="s">
        <v>52</v>
      </c>
      <c r="C31" s="53">
        <f>SUM(C32)</f>
        <v>19102.2</v>
      </c>
      <c r="D31" s="53">
        <f>E31-C31</f>
        <v>0</v>
      </c>
      <c r="E31" s="53">
        <f>SUM(E32)</f>
        <v>19102.2</v>
      </c>
    </row>
    <row r="32" spans="1:5" s="24" customFormat="1" ht="28.5" x14ac:dyDescent="0.25">
      <c r="A32" s="21" t="s">
        <v>14</v>
      </c>
      <c r="B32" s="45" t="s">
        <v>53</v>
      </c>
      <c r="C32" s="54">
        <f>SUM(C33,C41)+C46+C36</f>
        <v>19102.2</v>
      </c>
      <c r="D32" s="54">
        <f t="shared" si="0"/>
        <v>0</v>
      </c>
      <c r="E32" s="54">
        <f>SUM(E33,E41)+E46+E36</f>
        <v>19102.2</v>
      </c>
    </row>
    <row r="33" spans="1:5" s="24" customFormat="1" ht="19.5" customHeight="1" x14ac:dyDescent="0.25">
      <c r="A33" s="20" t="s">
        <v>60</v>
      </c>
      <c r="B33" s="45" t="s">
        <v>61</v>
      </c>
      <c r="C33" s="55">
        <f>SUM(C34)</f>
        <v>14466.6</v>
      </c>
      <c r="D33" s="55">
        <f t="shared" si="0"/>
        <v>0</v>
      </c>
      <c r="E33" s="55">
        <f>SUM(E34)</f>
        <v>14466.6</v>
      </c>
    </row>
    <row r="34" spans="1:5" s="24" customFormat="1" ht="20.25" customHeight="1" x14ac:dyDescent="0.25">
      <c r="A34" s="19" t="s">
        <v>13</v>
      </c>
      <c r="B34" s="18" t="s">
        <v>54</v>
      </c>
      <c r="C34" s="56">
        <f>C35</f>
        <v>14466.6</v>
      </c>
      <c r="D34" s="56">
        <f t="shared" si="0"/>
        <v>0</v>
      </c>
      <c r="E34" s="56">
        <f>E35</f>
        <v>14466.6</v>
      </c>
    </row>
    <row r="35" spans="1:5" s="24" customFormat="1" ht="18" customHeight="1" x14ac:dyDescent="0.25">
      <c r="A35" s="13" t="s">
        <v>12</v>
      </c>
      <c r="B35" s="12" t="s">
        <v>78</v>
      </c>
      <c r="C35" s="57">
        <v>14466.6</v>
      </c>
      <c r="D35" s="57">
        <f t="shared" si="0"/>
        <v>0</v>
      </c>
      <c r="E35" s="57">
        <v>14466.6</v>
      </c>
    </row>
    <row r="36" spans="1:5" s="24" customFormat="1" ht="19.5" customHeight="1" x14ac:dyDescent="0.25">
      <c r="A36" s="17" t="s">
        <v>76</v>
      </c>
      <c r="B36" s="46" t="s">
        <v>77</v>
      </c>
      <c r="C36" s="55">
        <f>C37+C39</f>
        <v>4212.3999999999996</v>
      </c>
      <c r="D36" s="55">
        <f t="shared" ref="D36" si="1">E36-C36</f>
        <v>0</v>
      </c>
      <c r="E36" s="55">
        <f>E37+E39</f>
        <v>4212.3999999999996</v>
      </c>
    </row>
    <row r="37" spans="1:5" s="24" customFormat="1" ht="24.75" customHeight="1" x14ac:dyDescent="0.25">
      <c r="A37" s="70" t="s">
        <v>87</v>
      </c>
      <c r="B37" s="14" t="s">
        <v>88</v>
      </c>
      <c r="C37" s="56">
        <f>C38</f>
        <v>3325</v>
      </c>
      <c r="D37" s="56">
        <f>D38</f>
        <v>0</v>
      </c>
      <c r="E37" s="56">
        <f>E38</f>
        <v>3325</v>
      </c>
    </row>
    <row r="38" spans="1:5" s="24" customFormat="1" ht="25.5" customHeight="1" x14ac:dyDescent="0.25">
      <c r="A38" s="72" t="s">
        <v>86</v>
      </c>
      <c r="B38" s="12" t="s">
        <v>85</v>
      </c>
      <c r="C38" s="57">
        <v>3325</v>
      </c>
      <c r="D38" s="57">
        <f t="shared" ref="D38" si="2">E38-C38</f>
        <v>0</v>
      </c>
      <c r="E38" s="57">
        <v>3325</v>
      </c>
    </row>
    <row r="39" spans="1:5" s="24" customFormat="1" ht="18.75" customHeight="1" x14ac:dyDescent="0.25">
      <c r="A39" s="70" t="s">
        <v>84</v>
      </c>
      <c r="B39" s="14" t="s">
        <v>83</v>
      </c>
      <c r="C39" s="56">
        <f>C40</f>
        <v>887.4</v>
      </c>
      <c r="D39" s="56">
        <f>D40</f>
        <v>0</v>
      </c>
      <c r="E39" s="56">
        <f>E40</f>
        <v>887.4</v>
      </c>
    </row>
    <row r="40" spans="1:5" s="24" customFormat="1" ht="19.5" customHeight="1" x14ac:dyDescent="0.25">
      <c r="A40" s="13" t="s">
        <v>11</v>
      </c>
      <c r="B40" s="12" t="s">
        <v>83</v>
      </c>
      <c r="C40" s="57">
        <v>887.4</v>
      </c>
      <c r="D40" s="57">
        <f t="shared" si="0"/>
        <v>0</v>
      </c>
      <c r="E40" s="57">
        <v>887.4</v>
      </c>
    </row>
    <row r="41" spans="1:5" s="24" customFormat="1" ht="23.25" customHeight="1" x14ac:dyDescent="0.25">
      <c r="A41" s="17" t="s">
        <v>62</v>
      </c>
      <c r="B41" s="47" t="s">
        <v>56</v>
      </c>
      <c r="C41" s="55">
        <f>SUM(C42)+C44</f>
        <v>423.2</v>
      </c>
      <c r="D41" s="55">
        <f t="shared" si="0"/>
        <v>0</v>
      </c>
      <c r="E41" s="55">
        <f>SUM(E42)+E44</f>
        <v>423.2</v>
      </c>
    </row>
    <row r="42" spans="1:5" s="24" customFormat="1" ht="25.5" x14ac:dyDescent="0.25">
      <c r="A42" s="16" t="s">
        <v>10</v>
      </c>
      <c r="B42" s="14" t="s">
        <v>55</v>
      </c>
      <c r="C42" s="58">
        <f>SUM(C43)</f>
        <v>378.4</v>
      </c>
      <c r="D42" s="58">
        <f t="shared" si="0"/>
        <v>0</v>
      </c>
      <c r="E42" s="58">
        <f>SUM(E43)</f>
        <v>378.4</v>
      </c>
    </row>
    <row r="43" spans="1:5" s="22" customFormat="1" ht="24" customHeight="1" x14ac:dyDescent="0.25">
      <c r="A43" s="13" t="s">
        <v>9</v>
      </c>
      <c r="B43" s="12" t="s">
        <v>79</v>
      </c>
      <c r="C43" s="57">
        <v>378.4</v>
      </c>
      <c r="D43" s="57">
        <f t="shared" si="0"/>
        <v>0</v>
      </c>
      <c r="E43" s="57">
        <v>378.4</v>
      </c>
    </row>
    <row r="44" spans="1:5" s="6" customFormat="1" ht="18" customHeight="1" x14ac:dyDescent="0.25">
      <c r="A44" s="15" t="s">
        <v>8</v>
      </c>
      <c r="B44" s="14" t="s">
        <v>57</v>
      </c>
      <c r="C44" s="56">
        <f>C45</f>
        <v>44.8</v>
      </c>
      <c r="D44" s="56">
        <f t="shared" si="0"/>
        <v>0</v>
      </c>
      <c r="E44" s="56">
        <f>E45</f>
        <v>44.8</v>
      </c>
    </row>
    <row r="45" spans="1:5" s="6" customFormat="1" ht="18" customHeight="1" x14ac:dyDescent="0.25">
      <c r="A45" s="13" t="s">
        <v>7</v>
      </c>
      <c r="B45" s="12" t="s">
        <v>80</v>
      </c>
      <c r="C45" s="57">
        <v>44.8</v>
      </c>
      <c r="D45" s="57">
        <f t="shared" si="0"/>
        <v>0</v>
      </c>
      <c r="E45" s="57">
        <v>44.8</v>
      </c>
    </row>
    <row r="46" spans="1:5" s="6" customFormat="1" hidden="1" x14ac:dyDescent="0.25">
      <c r="A46" s="11" t="s">
        <v>6</v>
      </c>
      <c r="B46" s="10" t="s">
        <v>5</v>
      </c>
      <c r="C46" s="59">
        <f>C47</f>
        <v>0</v>
      </c>
      <c r="D46" s="59">
        <f t="shared" si="0"/>
        <v>0</v>
      </c>
      <c r="E46" s="59">
        <f>E47</f>
        <v>0</v>
      </c>
    </row>
    <row r="47" spans="1:5" s="6" customFormat="1" ht="16.5" hidden="1" customHeight="1" x14ac:dyDescent="0.25">
      <c r="A47" s="9" t="s">
        <v>4</v>
      </c>
      <c r="B47" s="7" t="s">
        <v>3</v>
      </c>
      <c r="C47" s="57">
        <f>C48</f>
        <v>0</v>
      </c>
      <c r="D47" s="57">
        <f t="shared" si="0"/>
        <v>0</v>
      </c>
      <c r="E47" s="57">
        <f>E48</f>
        <v>0</v>
      </c>
    </row>
    <row r="48" spans="1:5" s="6" customFormat="1" ht="16.5" hidden="1" customHeight="1" x14ac:dyDescent="0.25">
      <c r="A48" s="8" t="s">
        <v>2</v>
      </c>
      <c r="B48" s="7" t="s">
        <v>1</v>
      </c>
      <c r="C48" s="57"/>
      <c r="D48" s="57">
        <f t="shared" si="0"/>
        <v>0</v>
      </c>
      <c r="E48" s="57"/>
    </row>
    <row r="49" spans="1:5" s="6" customFormat="1" ht="26.25" customHeight="1" x14ac:dyDescent="0.25">
      <c r="A49" s="5" t="s">
        <v>0</v>
      </c>
      <c r="B49" s="5"/>
      <c r="C49" s="53">
        <f>C31+C8</f>
        <v>26180.300000000003</v>
      </c>
      <c r="D49" s="53">
        <f t="shared" si="0"/>
        <v>832.29999999999563</v>
      </c>
      <c r="E49" s="53">
        <f>E31+E8</f>
        <v>27012.6</v>
      </c>
    </row>
    <row r="50" spans="1:5" ht="11.25" customHeight="1" x14ac:dyDescent="0.25">
      <c r="A50" s="4"/>
      <c r="B50" s="4"/>
      <c r="C50" s="4"/>
      <c r="D50" s="4"/>
      <c r="E50" s="4"/>
    </row>
    <row r="51" spans="1:5" ht="11.25" customHeight="1" x14ac:dyDescent="0.25">
      <c r="C51" s="3"/>
      <c r="D51" s="3"/>
      <c r="E51" s="3"/>
    </row>
    <row r="52" spans="1:5" ht="14.25" x14ac:dyDescent="0.25">
      <c r="A52" s="2"/>
      <c r="B52" s="2"/>
    </row>
  </sheetData>
  <mergeCells count="7">
    <mergeCell ref="D6:D7"/>
    <mergeCell ref="E6:E7"/>
    <mergeCell ref="C1:E1"/>
    <mergeCell ref="C6:C7"/>
    <mergeCell ref="A6:A7"/>
    <mergeCell ref="B6:B7"/>
    <mergeCell ref="A3:E3"/>
  </mergeCells>
  <phoneticPr fontId="0" type="noConversion"/>
  <pageMargins left="0.98425196850393704" right="0" top="0.39370078740157483" bottom="0" header="0.31496062992125984" footer="0"/>
  <pageSetup paperSize="9" scale="5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2016-12-24T07:30:28Z</cp:lastPrinted>
  <dcterms:created xsi:type="dcterms:W3CDTF">2006-09-28T05:33:49Z</dcterms:created>
  <dcterms:modified xsi:type="dcterms:W3CDTF">2018-12-25T03:08:30Z</dcterms:modified>
</cp:coreProperties>
</file>