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д" sheetId="1" r:id="rId1"/>
  </sheets>
  <definedNames>
    <definedName name="_xlnm.Print_Area" localSheetId="0">'Вд'!$A$1:$F$47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4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<sst xmlns="http://schemas.openxmlformats.org/spreadsheetml/2006/main" count="88" uniqueCount="88">
  <si>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</si>
  <si>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</si>
  <si>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</si>
  <si>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</si>
  <si>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</si>
  <si>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</si>
  <si>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</si>
  <si>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</si>
  <si>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</si>
  <si>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</si>
  <si>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</si>
  <si>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</si>
  <si>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</si>
  <si>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</si>
  <si>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</si>
  <si>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</si>
  <si>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</si>
  <si>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</si>
  <si>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</si>
  <si>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</si>
  <si>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</si>
  <si>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</si>
  <si>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</si>
  <si>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</si>
  <si>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</si>
  <si>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</si>
  <si>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</si>
  <si>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</si>
  <si>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</si>
  <si>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</si>
  <si>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</si>
  <si>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</si>
  <si>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</si>
  <si>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</si>
  <si>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Внесение изменений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</si>
  <si>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</si>
  <si>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План на 2017 год</t>
  </si>
  <si>
    <t>Уточненный план на 2017 год</t>
  </si>
  <si>
    <t>ВНЕСЕНИЕ ИЗМЕНЕНИЙ И ДОПОЛНЕНИЙ В ДОХОДНУЮ ЧАСТЬ БЮДЖЕТА 
ВИДИМСКОГО МУНИЦИПАЛЬНОГО ОБРАЗОВАНИЯ
НА 2017 ГОД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</si>
  <si>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</si>
  <si>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</si>
  <si>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</si>
  <si>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</si>
  <si>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</si>
  <si>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</si>
  <si>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</si>
  <si>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000 1 03 00000 00 0000 000</t>
  </si>
  <si>
    <t>000 1 03 02000 01 0000 110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</si>
  <si>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</si>
  <si>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</si>
  <si>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</si>
  <si>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</si>
  <si>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</si>
  <si>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</si>
  <si>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</si>
  <si>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000 1 11 09000 00 0000 120</t>
  </si>
  <si>
    <t>000 1 13 00000 00 0000 000</t>
  </si>
  <si>
    <t>000 1 13 01000 00 0000 130</t>
  </si>
  <si>
    <t>000 1 14 00000 00 0000 000</t>
  </si>
  <si>
    <t>000 1 14 06000 00 0000 430</t>
  </si>
  <si>
    <t>000 2 00 00000 00 0000 000</t>
  </si>
  <si>
    <t>000 2 02 00000 00 0000 000</t>
  </si>
  <si>
    <t>Дотации бюджетам бюджетной системы Российской Федерации</t>
  </si>
  <si>
    <t>000 2 02 10000 00 0000 151</t>
  </si>
  <si>
    <t>000 2 02 15001 00 0000 151</t>
  </si>
  <si>
    <t>Дотации бюджетам городских поселений на выравнивание бюджетной обеспеченности</t>
  </si>
  <si>
    <t>903 2 02 15001 13 0000 151</t>
  </si>
  <si>
    <t>Субвенции бюджетам бюджетной системы Российской Федерации</t>
  </si>
  <si>
    <t>000 2 02 30000 00 0000 151</t>
  </si>
  <si>
    <t>000 2 02 35118 00 0000 151</t>
  </si>
  <si>
    <t>903 2 02 35118 13 0000 151</t>
  </si>
  <si>
    <t>000 2 02 30024 00 0000 151</t>
  </si>
  <si>
    <t>903 2 02 30024 13 0000 151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</si>
  <si>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</si>
  <si>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000 1 16 90050 00 0000 140</t>
  </si>
  <si>
    <t>000 1 16 00000 00 0000 000</t>
  </si>
  <si>
    <t>ШТРАФЫ, САНКЦИИ, ВОЗМЕЩЕНИЕ УЩЕРБА</t>
  </si>
  <si>
    <t>000 2 02 20077 13 0000 151</t>
  </si>
  <si>
    <t>000 2 02 20000 00 0000 151</t>
  </si>
  <si>
    <t>903 2 02 29999 13 0000 151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</si>
  <si>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</si>
  <si>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</si>
  <si>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Исполнение на 01.06.2017 года</t>
  </si>
  <si>
    <t>ПРОЧИЕ НЕНАЛОГОВЫЕ ДОХОДЫ</t>
  </si>
  <si>
    <t>000 1 17 00000 00 0000 000</t>
  </si>
  <si>
    <t>Прочие неналоговые доходы</t>
  </si>
  <si>
    <t>000 1 17 05050 13 0000 180</t>
  </si>
  <si>
    <t>Приложение № 1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2017 год и на плановый период 2018 и 2019 годов» от 28.12.2016г. № 43»
от " 27 " июня  2017 года №  62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</si>
</sst>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9" applyFont="1" applyAlignment="1">
      <alignment vertical="center"/>
      <protection/>
    </xf>
    <xf numFmtId="0" fontId="6" fillId="0" borderId="0" xfId="59" applyNumberFormat="1" applyFont="1" applyFill="1" applyAlignment="1" applyProtection="1">
      <alignment horizontal="centerContinuous" vertical="center"/>
      <protection hidden="1"/>
    </xf>
    <xf numFmtId="0" fontId="7" fillId="0" borderId="0" xfId="54" applyFont="1" applyFill="1" applyAlignment="1" applyProtection="1">
      <alignment vertical="center" wrapText="1"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  <xf numFmtId="0" fontId="7" fillId="0" borderId="0" xfId="59" applyFont="1" applyFill="1" applyAlignment="1" applyProtection="1">
      <alignment vertical="center"/>
      <protection hidden="1"/>
    </xf>
    <xf numFmtId="0" fontId="12" fillId="0" borderId="0" xfId="59" applyFont="1" applyAlignment="1">
      <alignment vertical="center"/>
      <protection/>
    </xf>
    <xf numFmtId="0" fontId="13" fillId="33" borderId="10" xfId="59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Alignment="1">
      <alignment vertical="center"/>
      <protection/>
    </xf>
    <xf numFmtId="0" fontId="11" fillId="34" borderId="10" xfId="59" applyNumberFormat="1" applyFont="1" applyFill="1" applyBorder="1" applyAlignment="1" applyProtection="1">
      <alignment horizontal="left" vertical="center" wrapText="1" indent="1"/>
      <protection hidden="1"/>
    </xf>
    <xf numFmtId="0" fontId="15" fillId="0" borderId="0" xfId="59" applyFont="1" applyAlignment="1">
      <alignment vertical="center"/>
      <protection/>
    </xf>
    <xf numFmtId="49" fontId="11" fillId="34" borderId="10" xfId="62" applyNumberFormat="1" applyFont="1" applyFill="1" applyBorder="1" applyAlignment="1">
      <alignment horizontal="left" vertical="center" wrapText="1" indent="1"/>
      <protection/>
    </xf>
    <xf numFmtId="0" fontId="11" fillId="34" borderId="10" xfId="61" applyFont="1" applyFill="1" applyBorder="1" applyAlignment="1">
      <alignment horizontal="left" vertical="center" indent="1"/>
      <protection/>
    </xf>
    <xf numFmtId="0" fontId="11" fillId="34" borderId="10" xfId="61" applyFont="1" applyFill="1" applyBorder="1" applyAlignment="1">
      <alignment horizontal="left" vertical="center" wrapText="1" indent="1"/>
      <protection/>
    </xf>
    <xf numFmtId="0" fontId="12" fillId="0" borderId="0" xfId="56" applyFont="1" applyAlignment="1">
      <alignment vertical="center"/>
      <protection/>
    </xf>
    <xf numFmtId="0" fontId="11" fillId="34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1" fontId="1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3" fillId="33" borderId="10" xfId="59" applyNumberFormat="1" applyFont="1" applyFill="1" applyBorder="1" applyAlignment="1" applyProtection="1">
      <alignment vertical="center"/>
      <protection hidden="1"/>
    </xf>
    <xf numFmtId="0" fontId="15" fillId="0" borderId="0" xfId="58" applyFont="1" applyAlignment="1">
      <alignment vertical="center"/>
      <protection/>
    </xf>
    <xf numFmtId="206" fontId="13" fillId="33" borderId="10" xfId="59" applyNumberFormat="1" applyFont="1" applyFill="1" applyBorder="1" applyAlignment="1">
      <alignment vertical="center"/>
      <protection/>
    </xf>
    <xf numFmtId="206" fontId="11" fillId="34" borderId="10" xfId="59" applyNumberFormat="1" applyFont="1" applyFill="1" applyBorder="1" applyAlignment="1">
      <alignment horizontal="right" vertical="center"/>
      <protection/>
    </xf>
    <xf numFmtId="206" fontId="17" fillId="0" borderId="10" xfId="59" applyNumberFormat="1" applyFont="1" applyBorder="1" applyAlignment="1">
      <alignment horizontal="right" vertical="center"/>
      <protection/>
    </xf>
    <xf numFmtId="206" fontId="17" fillId="0" borderId="10" xfId="59" applyNumberFormat="1" applyFont="1" applyFill="1" applyBorder="1" applyAlignment="1" applyProtection="1">
      <alignment horizontal="right" vertical="center" wrapText="1"/>
      <protection hidden="1"/>
    </xf>
    <xf numFmtId="206" fontId="11" fillId="34" borderId="10" xfId="59" applyNumberFormat="1" applyFont="1" applyFill="1" applyBorder="1" applyAlignment="1" applyProtection="1">
      <alignment horizontal="right" vertical="center" wrapText="1"/>
      <protection hidden="1"/>
    </xf>
    <xf numFmtId="206" fontId="13" fillId="33" borderId="10" xfId="59" applyNumberFormat="1" applyFont="1" applyFill="1" applyBorder="1" applyAlignment="1">
      <alignment horizontal="right" vertical="center"/>
      <protection/>
    </xf>
    <xf numFmtId="206" fontId="11" fillId="34" borderId="10" xfId="55" applyNumberFormat="1" applyFont="1" applyFill="1" applyBorder="1" applyAlignment="1">
      <alignment horizontal="right" vertical="center"/>
      <protection/>
    </xf>
    <xf numFmtId="206" fontId="11" fillId="34" borderId="10" xfId="56" applyNumberFormat="1" applyFont="1" applyFill="1" applyBorder="1" applyAlignment="1">
      <alignment horizontal="right" vertical="center"/>
      <protection/>
    </xf>
    <xf numFmtId="206" fontId="11" fillId="0" borderId="10" xfId="56" applyNumberFormat="1" applyFont="1" applyBorder="1" applyAlignment="1">
      <alignment horizontal="right" vertical="center"/>
      <protection/>
    </xf>
    <xf numFmtId="206" fontId="17" fillId="0" borderId="10" xfId="56" applyNumberFormat="1" applyFont="1" applyBorder="1" applyAlignment="1">
      <alignment horizontal="right" vertical="center"/>
      <protection/>
    </xf>
    <xf numFmtId="206" fontId="11" fillId="0" borderId="10" xfId="56" applyNumberFormat="1" applyFont="1" applyFill="1" applyBorder="1" applyAlignment="1">
      <alignment horizontal="right" vertical="center"/>
      <protection/>
    </xf>
    <xf numFmtId="206" fontId="11" fillId="35" borderId="10" xfId="56" applyNumberFormat="1" applyFont="1" applyFill="1" applyBorder="1" applyAlignment="1">
      <alignment horizontal="right" vertical="center"/>
      <protection/>
    </xf>
    <xf numFmtId="0" fontId="16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9" applyNumberFormat="1" applyFont="1" applyFill="1" applyBorder="1" applyAlignment="1" applyProtection="1">
      <alignment horizontal="center" vertical="center" wrapText="1"/>
      <protection hidden="1"/>
    </xf>
    <xf numFmtId="49" fontId="16" fillId="34" borderId="10" xfId="62" applyNumberFormat="1" applyFont="1" applyFill="1" applyBorder="1" applyAlignment="1">
      <alignment horizontal="center" vertical="center" wrapText="1"/>
      <protection/>
    </xf>
    <xf numFmtId="49" fontId="16" fillId="34" borderId="10" xfId="61" applyNumberFormat="1" applyFont="1" applyFill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center" vertical="center"/>
      <protection/>
    </xf>
    <xf numFmtId="49" fontId="16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6" applyNumberFormat="1" applyFont="1" applyFill="1" applyBorder="1" applyAlignment="1" applyProtection="1">
      <alignment horizontal="center" vertical="center" wrapText="1"/>
      <protection hidden="1"/>
    </xf>
    <xf numFmtId="49" fontId="16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59" applyFont="1" applyAlignment="1">
      <alignment horizontal="right" vertical="center"/>
      <protection/>
    </xf>
    <xf numFmtId="0" fontId="17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5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53" applyFont="1" applyBorder="1" applyAlignment="1">
      <alignment horizontal="left" wrapText="1" indent="3"/>
      <protection/>
    </xf>
    <xf numFmtId="49" fontId="5" fillId="0" borderId="10" xfId="53" applyNumberFormat="1" applyFont="1" applyBorder="1" applyAlignment="1">
      <alignment horizontal="center" vertical="center"/>
      <protection/>
    </xf>
    <xf numFmtId="49" fontId="17" fillId="0" borderId="10" xfId="53" applyNumberFormat="1" applyFont="1" applyBorder="1" applyAlignment="1">
      <alignment horizontal="left" vertical="center" wrapText="1" indent="3"/>
      <protection/>
    </xf>
    <xf numFmtId="49" fontId="5" fillId="36" borderId="10" xfId="62" applyNumberFormat="1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 applyProtection="1">
      <alignment horizontal="left" vertical="center" wrapText="1" indent="3"/>
      <protection locked="0"/>
    </xf>
    <xf numFmtId="0" fontId="5" fillId="0" borderId="10" xfId="53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left" vertical="center" wrapText="1" indent="2"/>
      <protection/>
    </xf>
    <xf numFmtId="0" fontId="17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1" fillId="34" borderId="10" xfId="53" applyFont="1" applyFill="1" applyBorder="1" applyAlignment="1">
      <alignment horizontal="left" vertical="center" wrapText="1" indent="1"/>
      <protection/>
    </xf>
    <xf numFmtId="49" fontId="5" fillId="36" borderId="10" xfId="53" applyNumberFormat="1" applyFont="1" applyFill="1" applyBorder="1" applyAlignment="1">
      <alignment horizontal="center" vertical="center"/>
      <protection/>
    </xf>
    <xf numFmtId="0" fontId="10" fillId="34" borderId="10" xfId="53" applyFont="1" applyFill="1" applyBorder="1" applyAlignment="1">
      <alignment vertical="center" wrapText="1"/>
      <protection/>
    </xf>
    <xf numFmtId="0" fontId="18" fillId="0" borderId="10" xfId="53" applyFont="1" applyBorder="1" applyAlignment="1">
      <alignment horizontal="left" vertical="center" wrapText="1" indent="3"/>
      <protection/>
    </xf>
    <xf numFmtId="0" fontId="18" fillId="0" borderId="10" xfId="53" applyFont="1" applyBorder="1" applyAlignment="1">
      <alignment horizontal="center" vertical="center"/>
      <protection/>
    </xf>
    <xf numFmtId="49" fontId="16" fillId="34" borderId="10" xfId="53" applyNumberFormat="1" applyFont="1" applyFill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left" vertical="center" wrapText="1" indent="2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 indent="2"/>
      <protection/>
    </xf>
    <xf numFmtId="49" fontId="17" fillId="35" borderId="10" xfId="53" applyNumberFormat="1" applyFont="1" applyFill="1" applyBorder="1" applyAlignment="1">
      <alignment horizontal="left" vertical="center" wrapText="1" indent="1"/>
      <protection/>
    </xf>
    <xf numFmtId="49" fontId="17" fillId="35" borderId="10" xfId="53" applyNumberFormat="1" applyFont="1" applyFill="1" applyBorder="1" applyAlignment="1">
      <alignment horizontal="center" vertical="center"/>
      <protection/>
    </xf>
    <xf numFmtId="49" fontId="17" fillId="0" borderId="10" xfId="53" applyNumberFormat="1" applyFont="1" applyBorder="1" applyAlignment="1">
      <alignment horizontal="left" vertical="center" wrapText="1" indent="2"/>
      <protection/>
    </xf>
    <xf numFmtId="49" fontId="17" fillId="0" borderId="10" xfId="53" applyNumberFormat="1" applyFont="1" applyBorder="1" applyAlignment="1">
      <alignment horizontal="center" vertical="center"/>
      <protection/>
    </xf>
    <xf numFmtId="215" fontId="17" fillId="0" borderId="10" xfId="53" applyNumberFormat="1" applyFont="1" applyBorder="1" applyAlignment="1">
      <alignment horizontal="left" vertical="center" wrapText="1" indent="2"/>
      <protection/>
    </xf>
    <xf numFmtId="0" fontId="17" fillId="36" borderId="10" xfId="53" applyFont="1" applyFill="1" applyBorder="1" applyAlignment="1">
      <alignment horizontal="left" vertical="center" indent="2"/>
      <protection/>
    </xf>
    <xf numFmtId="0" fontId="5" fillId="0" borderId="10" xfId="53" applyFont="1" applyBorder="1" applyAlignment="1">
      <alignment horizontal="left" vertical="center" wrapText="1" indent="3"/>
      <protection/>
    </xf>
    <xf numFmtId="0" fontId="11" fillId="0" borderId="10" xfId="60" applyFont="1" applyBorder="1" applyAlignment="1">
      <alignment horizontal="center" vertical="center" wrapText="1"/>
      <protection/>
    </xf>
    <xf numFmtId="2" fontId="11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9" applyNumberFormat="1" applyFont="1" applyAlignment="1" applyProtection="1">
      <alignment horizontal="left" vertical="center" wrapText="1"/>
      <protection hidden="1"/>
    </xf>
    <xf numFmtId="0" fontId="16" fillId="0" borderId="10" xfId="60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4" xfId="55"/>
    <cellStyle name="Обычный_Tmp16" xfId="56"/>
    <cellStyle name="Обычный_Tmp18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Обычный_ПРОГНОЗ ДОХОДОВ на 2007 г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2.75"/>
  <cols>
    <col min="1" max="1" width="77.00390625" style="1" customWidth="1"/>
    <col min="2" max="2" width="23.57421875" style="1" customWidth="1"/>
    <col min="3" max="6" width="12.7109375" style="1" customWidth="1"/>
    <col min="7" max="16384" width="9.140625" style="1" customWidth="1"/>
  </cols>
  <sheetData>
    <row r="1" spans="4:6" ht="147.75" customHeight="1">
      <c r="D1" s="72" t="s">
        <v>87</v>
      </c>
      <c r="E1" s="72"/>
      <c r="F1" s="72"/>
    </row>
    <row r="2" spans="1:3" ht="15.75" customHeight="1">
      <c r="A2" s="2"/>
      <c r="B2" s="2"/>
      <c r="C2" s="3"/>
    </row>
    <row r="3" spans="1:17" ht="62.25" customHeight="1">
      <c r="A3" s="71" t="s">
        <v>38</v>
      </c>
      <c r="B3" s="71"/>
      <c r="C3" s="71"/>
      <c r="D3" s="71"/>
      <c r="E3" s="71"/>
      <c r="F3" s="71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6" ht="18.75" customHeight="1">
      <c r="A5" s="6"/>
      <c r="B5" s="6"/>
      <c r="F5" s="41" t="s">
        <v>0</v>
      </c>
    </row>
    <row r="6" spans="1:6" s="7" customFormat="1" ht="15.75" customHeight="1">
      <c r="A6" s="69" t="s">
        <v>1</v>
      </c>
      <c r="B6" s="70" t="s">
        <v>2</v>
      </c>
      <c r="C6" s="68" t="s">
        <v>36</v>
      </c>
      <c r="D6" s="73" t="s">
        <v>34</v>
      </c>
      <c r="E6" s="73" t="s">
        <v>37</v>
      </c>
      <c r="F6" s="73" t="s">
        <v>82</v>
      </c>
    </row>
    <row r="7" spans="1:6" s="7" customFormat="1" ht="31.5" customHeight="1">
      <c r="A7" s="69"/>
      <c r="B7" s="70"/>
      <c r="C7" s="68"/>
      <c r="D7" s="73"/>
      <c r="E7" s="73"/>
      <c r="F7" s="73"/>
    </row>
    <row r="8" spans="1:6" s="9" customFormat="1" ht="25.5" customHeight="1">
      <c r="A8" s="8" t="s">
        <v>3</v>
      </c>
      <c r="B8" s="33" t="s">
        <v>39</v>
      </c>
      <c r="C8" s="21">
        <f>C9+C15+C20+C18+C25+C13+C23+C27</f>
        <v>5328.2</v>
      </c>
      <c r="D8" s="21">
        <f>D9+D15+D20+D18+D25+D13+D23+D27+D29</f>
        <v>18.6</v>
      </c>
      <c r="E8" s="21">
        <f>E9+E15+E20+E18+E25+E13+E23+E27+E29</f>
        <v>5346.8</v>
      </c>
      <c r="F8" s="21">
        <f>F9+F15+F20+F18+F25+F13+F23+F27+F29</f>
        <v>2285.2999999999997</v>
      </c>
    </row>
    <row r="9" spans="1:6" s="11" customFormat="1" ht="25.5" customHeight="1">
      <c r="A9" s="10" t="s">
        <v>4</v>
      </c>
      <c r="B9" s="34" t="s">
        <v>40</v>
      </c>
      <c r="C9" s="22">
        <f>C10</f>
        <v>2098</v>
      </c>
      <c r="D9" s="22">
        <f>D10</f>
        <v>0</v>
      </c>
      <c r="E9" s="22">
        <f>E10</f>
        <v>2098</v>
      </c>
      <c r="F9" s="22">
        <f>F10</f>
        <v>1115</v>
      </c>
    </row>
    <row r="10" spans="1:6" s="7" customFormat="1" ht="25.5" customHeight="1">
      <c r="A10" s="42" t="s">
        <v>5</v>
      </c>
      <c r="B10" s="43" t="s">
        <v>41</v>
      </c>
      <c r="C10" s="23">
        <v>2098</v>
      </c>
      <c r="D10" s="23">
        <f aca="true" t="shared" si="0" ref="D10:D46">E10-C10</f>
        <v>0</v>
      </c>
      <c r="E10" s="23">
        <v>2098</v>
      </c>
      <c r="F10" s="23">
        <v>1115</v>
      </c>
    </row>
    <row r="11" spans="1:6" s="7" customFormat="1" ht="51" hidden="1">
      <c r="A11" s="44" t="s">
        <v>42</v>
      </c>
      <c r="B11" s="45" t="s">
        <v>43</v>
      </c>
      <c r="C11" s="23"/>
      <c r="D11" s="23">
        <f t="shared" si="0"/>
        <v>0</v>
      </c>
      <c r="E11" s="23"/>
      <c r="F11" s="23"/>
    </row>
    <row r="12" spans="1:6" s="7" customFormat="1" ht="63.75" customHeight="1" hidden="1">
      <c r="A12" s="46" t="s">
        <v>44</v>
      </c>
      <c r="B12" s="45" t="s">
        <v>45</v>
      </c>
      <c r="C12" s="24"/>
      <c r="D12" s="24">
        <f t="shared" si="0"/>
        <v>0</v>
      </c>
      <c r="E12" s="24"/>
      <c r="F12" s="24"/>
    </row>
    <row r="13" spans="1:6" ht="25.5" customHeight="1">
      <c r="A13" s="12" t="s">
        <v>6</v>
      </c>
      <c r="B13" s="35" t="s">
        <v>46</v>
      </c>
      <c r="C13" s="25">
        <f>C14</f>
        <v>1571.2</v>
      </c>
      <c r="D13" s="25">
        <f>D14</f>
        <v>0</v>
      </c>
      <c r="E13" s="25">
        <f>E14</f>
        <v>1571.2</v>
      </c>
      <c r="F13" s="25">
        <f>F14</f>
        <v>659.8</v>
      </c>
    </row>
    <row r="14" spans="1:6" ht="25.5" customHeight="1">
      <c r="A14" s="65" t="s">
        <v>7</v>
      </c>
      <c r="B14" s="47" t="s">
        <v>47</v>
      </c>
      <c r="C14" s="24">
        <v>1571.2</v>
      </c>
      <c r="D14" s="24">
        <f t="shared" si="0"/>
        <v>0</v>
      </c>
      <c r="E14" s="23">
        <v>1571.2</v>
      </c>
      <c r="F14" s="24">
        <v>659.8</v>
      </c>
    </row>
    <row r="15" spans="1:6" ht="25.5" customHeight="1">
      <c r="A15" s="10" t="s">
        <v>8</v>
      </c>
      <c r="B15" s="34" t="s">
        <v>48</v>
      </c>
      <c r="C15" s="22">
        <f>C16+C17</f>
        <v>536</v>
      </c>
      <c r="D15" s="22">
        <f>D16+D17</f>
        <v>0</v>
      </c>
      <c r="E15" s="22">
        <f>E16+E17</f>
        <v>536</v>
      </c>
      <c r="F15" s="22">
        <f>F16+F17</f>
        <v>208.6</v>
      </c>
    </row>
    <row r="16" spans="1:6" ht="25.5" customHeight="1">
      <c r="A16" s="42" t="s">
        <v>9</v>
      </c>
      <c r="B16" s="43" t="s">
        <v>49</v>
      </c>
      <c r="C16" s="23">
        <v>45</v>
      </c>
      <c r="D16" s="23">
        <f t="shared" si="0"/>
        <v>0</v>
      </c>
      <c r="E16" s="23">
        <v>45</v>
      </c>
      <c r="F16" s="23">
        <v>2.1</v>
      </c>
    </row>
    <row r="17" spans="1:6" s="7" customFormat="1" ht="25.5" customHeight="1">
      <c r="A17" s="42" t="s">
        <v>10</v>
      </c>
      <c r="B17" s="43" t="s">
        <v>50</v>
      </c>
      <c r="C17" s="23">
        <v>491</v>
      </c>
      <c r="D17" s="23">
        <f t="shared" si="0"/>
        <v>0</v>
      </c>
      <c r="E17" s="23">
        <v>491</v>
      </c>
      <c r="F17" s="23">
        <v>206.5</v>
      </c>
    </row>
    <row r="18" spans="1:6" s="7" customFormat="1" ht="25.5" customHeight="1">
      <c r="A18" s="13" t="s">
        <v>11</v>
      </c>
      <c r="B18" s="36" t="s">
        <v>51</v>
      </c>
      <c r="C18" s="25">
        <f>C19</f>
        <v>22</v>
      </c>
      <c r="D18" s="25">
        <f>D19</f>
        <v>0</v>
      </c>
      <c r="E18" s="25">
        <f>E19</f>
        <v>22</v>
      </c>
      <c r="F18" s="25">
        <f>F19</f>
        <v>13.7</v>
      </c>
    </row>
    <row r="19" spans="1:6" s="7" customFormat="1" ht="25.5" customHeight="1">
      <c r="A19" s="50" t="s">
        <v>12</v>
      </c>
      <c r="B19" s="37" t="s">
        <v>52</v>
      </c>
      <c r="C19" s="24">
        <v>22</v>
      </c>
      <c r="D19" s="24">
        <f t="shared" si="0"/>
        <v>0</v>
      </c>
      <c r="E19" s="23">
        <v>22</v>
      </c>
      <c r="F19" s="24">
        <v>13.7</v>
      </c>
    </row>
    <row r="20" spans="1:6" s="7" customFormat="1" ht="25.5" customHeight="1">
      <c r="A20" s="10" t="s">
        <v>13</v>
      </c>
      <c r="B20" s="34" t="s">
        <v>53</v>
      </c>
      <c r="C20" s="22">
        <f>C21+C22</f>
        <v>1052</v>
      </c>
      <c r="D20" s="22">
        <f>D21+D22</f>
        <v>0</v>
      </c>
      <c r="E20" s="22">
        <f>E21+E22</f>
        <v>1052</v>
      </c>
      <c r="F20" s="22">
        <f>F21+F22</f>
        <v>263.40000000000003</v>
      </c>
    </row>
    <row r="21" spans="1:6" s="7" customFormat="1" ht="59.25" customHeight="1">
      <c r="A21" s="51" t="s">
        <v>14</v>
      </c>
      <c r="B21" s="43" t="s">
        <v>54</v>
      </c>
      <c r="C21" s="23">
        <v>980</v>
      </c>
      <c r="D21" s="23">
        <f t="shared" si="0"/>
        <v>0</v>
      </c>
      <c r="E21" s="23">
        <v>980</v>
      </c>
      <c r="F21" s="23">
        <v>217.8</v>
      </c>
    </row>
    <row r="22" spans="1:6" s="7" customFormat="1" ht="58.5" customHeight="1">
      <c r="A22" s="48" t="s">
        <v>35</v>
      </c>
      <c r="B22" s="49" t="s">
        <v>55</v>
      </c>
      <c r="C22" s="23">
        <v>72</v>
      </c>
      <c r="D22" s="23">
        <f t="shared" si="0"/>
        <v>0</v>
      </c>
      <c r="E22" s="23">
        <v>72</v>
      </c>
      <c r="F22" s="23">
        <v>45.6</v>
      </c>
    </row>
    <row r="23" spans="1:6" s="7" customFormat="1" ht="25.5" customHeight="1">
      <c r="A23" s="52" t="s">
        <v>15</v>
      </c>
      <c r="B23" s="38" t="s">
        <v>56</v>
      </c>
      <c r="C23" s="22">
        <f>C24</f>
        <v>20</v>
      </c>
      <c r="D23" s="22">
        <f>D24</f>
        <v>0</v>
      </c>
      <c r="E23" s="22">
        <f>E24</f>
        <v>20</v>
      </c>
      <c r="F23" s="22">
        <f>F24</f>
        <v>1.6</v>
      </c>
    </row>
    <row r="24" spans="1:6" s="7" customFormat="1" ht="25.5" customHeight="1">
      <c r="A24" s="66" t="s">
        <v>16</v>
      </c>
      <c r="B24" s="53" t="s">
        <v>57</v>
      </c>
      <c r="C24" s="23">
        <v>20</v>
      </c>
      <c r="D24" s="23">
        <f t="shared" si="0"/>
        <v>0</v>
      </c>
      <c r="E24" s="23">
        <v>20</v>
      </c>
      <c r="F24" s="23">
        <v>1.6</v>
      </c>
    </row>
    <row r="25" spans="1:6" s="7" customFormat="1" ht="25.5" customHeight="1">
      <c r="A25" s="14" t="s">
        <v>17</v>
      </c>
      <c r="B25" s="36" t="s">
        <v>58</v>
      </c>
      <c r="C25" s="22">
        <f>C26</f>
        <v>29</v>
      </c>
      <c r="D25" s="22">
        <f>D26</f>
        <v>0</v>
      </c>
      <c r="E25" s="22">
        <f>E26</f>
        <v>29</v>
      </c>
      <c r="F25" s="22">
        <f>F26</f>
        <v>4.6</v>
      </c>
    </row>
    <row r="26" spans="1:6" s="7" customFormat="1" ht="38.25">
      <c r="A26" s="50" t="s">
        <v>18</v>
      </c>
      <c r="B26" s="37" t="s">
        <v>59</v>
      </c>
      <c r="C26" s="23">
        <v>29</v>
      </c>
      <c r="D26" s="23">
        <f t="shared" si="0"/>
        <v>0</v>
      </c>
      <c r="E26" s="23">
        <v>29</v>
      </c>
      <c r="F26" s="23">
        <v>4.6</v>
      </c>
    </row>
    <row r="27" spans="1:6" s="7" customFormat="1" ht="25.5" customHeight="1">
      <c r="A27" s="14" t="s">
        <v>76</v>
      </c>
      <c r="B27" s="36" t="s">
        <v>75</v>
      </c>
      <c r="C27" s="22">
        <f>C28</f>
        <v>0</v>
      </c>
      <c r="D27" s="22">
        <f>D28</f>
        <v>1.1</v>
      </c>
      <c r="E27" s="22">
        <f>E28</f>
        <v>1.1</v>
      </c>
      <c r="F27" s="22">
        <f>F28</f>
        <v>1.1</v>
      </c>
    </row>
    <row r="28" spans="1:6" s="7" customFormat="1" ht="30.75" customHeight="1">
      <c r="A28" s="50" t="s">
        <v>73</v>
      </c>
      <c r="B28" s="37" t="s">
        <v>74</v>
      </c>
      <c r="C28" s="23">
        <v>0</v>
      </c>
      <c r="D28" s="23">
        <f t="shared" si="0"/>
        <v>1.1</v>
      </c>
      <c r="E28" s="23">
        <v>1.1</v>
      </c>
      <c r="F28" s="23">
        <v>1.1</v>
      </c>
    </row>
    <row r="29" spans="1:6" s="7" customFormat="1" ht="30.75" customHeight="1">
      <c r="A29" s="14" t="s">
        <v>83</v>
      </c>
      <c r="B29" s="36" t="s">
        <v>84</v>
      </c>
      <c r="C29" s="22">
        <f>C30</f>
        <v>0</v>
      </c>
      <c r="D29" s="22">
        <f>D30</f>
        <v>17.5</v>
      </c>
      <c r="E29" s="22">
        <f>E30</f>
        <v>17.5</v>
      </c>
      <c r="F29" s="22">
        <f>F30</f>
        <v>17.5</v>
      </c>
    </row>
    <row r="30" spans="1:6" s="7" customFormat="1" ht="27.75" customHeight="1">
      <c r="A30" s="50" t="s">
        <v>85</v>
      </c>
      <c r="B30" s="37" t="s">
        <v>86</v>
      </c>
      <c r="C30" s="23">
        <v>0</v>
      </c>
      <c r="D30" s="23">
        <f t="shared" si="0"/>
        <v>17.5</v>
      </c>
      <c r="E30" s="23">
        <v>17.5</v>
      </c>
      <c r="F30" s="23">
        <v>17.5</v>
      </c>
    </row>
    <row r="31" spans="1:6" s="7" customFormat="1" ht="25.5" customHeight="1">
      <c r="A31" s="8" t="s">
        <v>19</v>
      </c>
      <c r="B31" s="33" t="s">
        <v>60</v>
      </c>
      <c r="C31" s="26">
        <f>SUM(C32)</f>
        <v>13029.7</v>
      </c>
      <c r="D31" s="26">
        <f>SUM(D32)</f>
        <v>0</v>
      </c>
      <c r="E31" s="26">
        <f>SUM(E32)</f>
        <v>13029.7</v>
      </c>
      <c r="F31" s="26">
        <f>SUM(F32)</f>
        <v>3841.5</v>
      </c>
    </row>
    <row r="32" spans="1:6" s="7" customFormat="1" ht="30.75" customHeight="1">
      <c r="A32" s="54" t="s">
        <v>20</v>
      </c>
      <c r="B32" s="39" t="s">
        <v>61</v>
      </c>
      <c r="C32" s="27">
        <f>SUM(C33,C36,C39)+C44</f>
        <v>13029.7</v>
      </c>
      <c r="D32" s="27">
        <f>SUM(D33,D36,D39)+D44</f>
        <v>0</v>
      </c>
      <c r="E32" s="27">
        <f>SUM(E33,E36,E39)+E44</f>
        <v>13029.7</v>
      </c>
      <c r="F32" s="27">
        <f>SUM(F33,F36,F39)+F44</f>
        <v>3841.5</v>
      </c>
    </row>
    <row r="33" spans="1:6" s="7" customFormat="1" ht="25.5" customHeight="1">
      <c r="A33" s="16" t="s">
        <v>62</v>
      </c>
      <c r="B33" s="39" t="s">
        <v>63</v>
      </c>
      <c r="C33" s="28">
        <f>SUM(C34)</f>
        <v>8472.9</v>
      </c>
      <c r="D33" s="28">
        <f>SUM(D34)</f>
        <v>0</v>
      </c>
      <c r="E33" s="28">
        <f>SUM(E34)</f>
        <v>8472.9</v>
      </c>
      <c r="F33" s="28">
        <f>SUM(F34)</f>
        <v>3495.5</v>
      </c>
    </row>
    <row r="34" spans="1:6" s="7" customFormat="1" ht="25.5" customHeight="1">
      <c r="A34" s="17" t="s">
        <v>21</v>
      </c>
      <c r="B34" s="18" t="s">
        <v>64</v>
      </c>
      <c r="C34" s="29">
        <f>C35</f>
        <v>8472.9</v>
      </c>
      <c r="D34" s="29">
        <f>D35</f>
        <v>0</v>
      </c>
      <c r="E34" s="29">
        <f>E35</f>
        <v>8472.9</v>
      </c>
      <c r="F34" s="29">
        <f>F35</f>
        <v>3495.5</v>
      </c>
    </row>
    <row r="35" spans="1:6" s="9" customFormat="1" ht="25.5" customHeight="1">
      <c r="A35" s="55" t="s">
        <v>65</v>
      </c>
      <c r="B35" s="56" t="s">
        <v>66</v>
      </c>
      <c r="C35" s="30">
        <v>8472.9</v>
      </c>
      <c r="D35" s="30">
        <f t="shared" si="0"/>
        <v>0</v>
      </c>
      <c r="E35" s="23">
        <v>8472.9</v>
      </c>
      <c r="F35" s="30">
        <v>3495.5</v>
      </c>
    </row>
    <row r="36" spans="1:6" s="15" customFormat="1" ht="25.5" customHeight="1">
      <c r="A36" s="52" t="s">
        <v>81</v>
      </c>
      <c r="B36" s="57" t="s">
        <v>78</v>
      </c>
      <c r="C36" s="28">
        <f>C37+C38</f>
        <v>4239.8</v>
      </c>
      <c r="D36" s="28">
        <f>D37+D38</f>
        <v>0</v>
      </c>
      <c r="E36" s="28">
        <f>E37+E38</f>
        <v>4239.8</v>
      </c>
      <c r="F36" s="28">
        <f>F37+F38</f>
        <v>250</v>
      </c>
    </row>
    <row r="37" spans="1:6" s="15" customFormat="1" ht="25.5" customHeight="1">
      <c r="A37" s="67" t="s">
        <v>80</v>
      </c>
      <c r="B37" s="45" t="s">
        <v>77</v>
      </c>
      <c r="C37" s="30">
        <v>3325</v>
      </c>
      <c r="D37" s="30">
        <f t="shared" si="0"/>
        <v>0</v>
      </c>
      <c r="E37" s="23">
        <v>3325</v>
      </c>
      <c r="F37" s="30">
        <v>0</v>
      </c>
    </row>
    <row r="38" spans="1:6" s="15" customFormat="1" ht="25.5" customHeight="1">
      <c r="A38" s="55" t="s">
        <v>31</v>
      </c>
      <c r="B38" s="56" t="s">
        <v>79</v>
      </c>
      <c r="C38" s="30">
        <v>914.8</v>
      </c>
      <c r="D38" s="30">
        <f t="shared" si="0"/>
        <v>0</v>
      </c>
      <c r="E38" s="23">
        <v>914.8</v>
      </c>
      <c r="F38" s="30">
        <v>250</v>
      </c>
    </row>
    <row r="39" spans="1:6" s="15" customFormat="1" ht="25.5" customHeight="1">
      <c r="A39" s="52" t="s">
        <v>67</v>
      </c>
      <c r="B39" s="40" t="s">
        <v>68</v>
      </c>
      <c r="C39" s="28">
        <f>SUM(C40)+C42</f>
        <v>317</v>
      </c>
      <c r="D39" s="28">
        <f>SUM(D40)+D42</f>
        <v>0</v>
      </c>
      <c r="E39" s="28">
        <f>SUM(E40)+E42</f>
        <v>317</v>
      </c>
      <c r="F39" s="28">
        <f>SUM(F40)+F42</f>
        <v>96</v>
      </c>
    </row>
    <row r="40" spans="1:6" s="15" customFormat="1" ht="25.5" customHeight="1">
      <c r="A40" s="60" t="s">
        <v>22</v>
      </c>
      <c r="B40" s="59" t="s">
        <v>69</v>
      </c>
      <c r="C40" s="31">
        <f>SUM(C41)</f>
        <v>273.9</v>
      </c>
      <c r="D40" s="31">
        <f>SUM(D41)</f>
        <v>0</v>
      </c>
      <c r="E40" s="31">
        <f>SUM(E41)</f>
        <v>273.9</v>
      </c>
      <c r="F40" s="31">
        <f>SUM(F41)</f>
        <v>84.4</v>
      </c>
    </row>
    <row r="41" spans="1:6" s="15" customFormat="1" ht="25.5" customHeight="1">
      <c r="A41" s="55" t="s">
        <v>32</v>
      </c>
      <c r="B41" s="56" t="s">
        <v>70</v>
      </c>
      <c r="C41" s="30">
        <v>273.9</v>
      </c>
      <c r="D41" s="30">
        <f t="shared" si="0"/>
        <v>0</v>
      </c>
      <c r="E41" s="23">
        <v>273.9</v>
      </c>
      <c r="F41" s="30">
        <v>84.4</v>
      </c>
    </row>
    <row r="42" spans="1:6" s="15" customFormat="1" ht="25.5" customHeight="1">
      <c r="A42" s="58" t="s">
        <v>23</v>
      </c>
      <c r="B42" s="59" t="s">
        <v>71</v>
      </c>
      <c r="C42" s="29">
        <f>C43</f>
        <v>43.1</v>
      </c>
      <c r="D42" s="29">
        <f>D43</f>
        <v>0</v>
      </c>
      <c r="E42" s="29">
        <f>E43</f>
        <v>43.1</v>
      </c>
      <c r="F42" s="29">
        <f>F43</f>
        <v>11.6</v>
      </c>
    </row>
    <row r="43" spans="1:6" s="15" customFormat="1" ht="25.5" customHeight="1">
      <c r="A43" s="55" t="s">
        <v>33</v>
      </c>
      <c r="B43" s="56" t="s">
        <v>72</v>
      </c>
      <c r="C43" s="30">
        <f>0.7+42.4</f>
        <v>43.1</v>
      </c>
      <c r="D43" s="30">
        <f t="shared" si="0"/>
        <v>0</v>
      </c>
      <c r="E43" s="23">
        <v>43.1</v>
      </c>
      <c r="F43" s="30">
        <v>11.6</v>
      </c>
    </row>
    <row r="44" spans="1:6" s="15" customFormat="1" ht="13.5" hidden="1">
      <c r="A44" s="61" t="s">
        <v>24</v>
      </c>
      <c r="B44" s="62" t="s">
        <v>25</v>
      </c>
      <c r="C44" s="32">
        <f>C45</f>
        <v>0</v>
      </c>
      <c r="D44" s="32">
        <f t="shared" si="0"/>
        <v>0</v>
      </c>
      <c r="E44" s="32">
        <v>0</v>
      </c>
      <c r="F44" s="32">
        <f>F45</f>
        <v>0</v>
      </c>
    </row>
    <row r="45" spans="1:6" s="15" customFormat="1" ht="13.5" hidden="1">
      <c r="A45" s="63" t="s">
        <v>26</v>
      </c>
      <c r="B45" s="64" t="s">
        <v>27</v>
      </c>
      <c r="C45" s="30">
        <f>C46</f>
        <v>0</v>
      </c>
      <c r="D45" s="30">
        <f t="shared" si="0"/>
        <v>0</v>
      </c>
      <c r="E45" s="30">
        <v>0</v>
      </c>
      <c r="F45" s="30">
        <f>F46</f>
        <v>0</v>
      </c>
    </row>
    <row r="46" spans="1:6" s="15" customFormat="1" ht="13.5" hidden="1">
      <c r="A46" s="46" t="s">
        <v>28</v>
      </c>
      <c r="B46" s="64" t="s">
        <v>29</v>
      </c>
      <c r="C46" s="30"/>
      <c r="D46" s="30">
        <f t="shared" si="0"/>
        <v>0</v>
      </c>
      <c r="E46" s="30"/>
      <c r="F46" s="30"/>
    </row>
    <row r="47" spans="1:6" s="15" customFormat="1" ht="25.5" customHeight="1">
      <c r="A47" s="19" t="s">
        <v>30</v>
      </c>
      <c r="B47" s="19"/>
      <c r="C47" s="26">
        <f>C31+C8</f>
        <v>18357.9</v>
      </c>
      <c r="D47" s="26">
        <f>D31+D8</f>
        <v>18.6</v>
      </c>
      <c r="E47" s="26">
        <f>E31+E8</f>
        <v>18376.5</v>
      </c>
      <c r="F47" s="26">
        <f>F31+F8</f>
        <v>6126.799999999999</v>
      </c>
    </row>
    <row r="48" spans="1:2" ht="14.25">
      <c r="A48" s="20"/>
      <c r="B48" s="20"/>
    </row>
  </sheetData>
  <sheetProtection/>
  <mergeCells count="8">
    <mergeCell ref="C6:C7"/>
    <mergeCell ref="A6:A7"/>
    <mergeCell ref="B6:B7"/>
    <mergeCell ref="A3:F3"/>
    <mergeCell ref="D1:F1"/>
    <mergeCell ref="F6:F7"/>
    <mergeCell ref="D6:D7"/>
    <mergeCell ref="E6:E7"/>
  </mergeCells>
  <printOptions/>
  <pageMargins left="0.64" right="0" top="0.3937007874015748" bottom="0" header="0.31496062992125984" footer="0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2017-05-04T20:42:30Z</cp:lastPrinted>
  <dcterms:created xsi:type="dcterms:W3CDTF">1996-10-08T23:32:33Z</dcterms:created>
  <dcterms:modified xsi:type="dcterms:W3CDTF">2017-06-29T00:47:32Z</dcterms:modified>
  <cp:category/>
  <cp:version/>
  <cp:contentType/>
  <cp:contentStatus/>
</cp:coreProperties>
</file>