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'Лист1'!$A$1:$G$109</definedName>
  </definedNames>
  <calcPr calcMode="manual" fullCalcOnLoad="1" refMode="R1C1"/>
</workbook>
</file>

<file path=xl/sharedStrings.xml><?xml version="1.0" encoding="utf-8"?>
<sst xmlns="http://schemas.openxmlformats.org/spreadsheetml/2006/main" count="295" uniqueCount="137">
  <si>
    <t>прочие работы, услуги</t>
  </si>
  <si>
    <t>прочие расходы</t>
  </si>
  <si>
    <t xml:space="preserve">наименование </t>
  </si>
  <si>
    <t>Благоустройство</t>
  </si>
  <si>
    <t>тыс.руб.</t>
  </si>
  <si>
    <t>Обслуживание внутреннего долга</t>
  </si>
  <si>
    <t>прочие услуги</t>
  </si>
  <si>
    <t>План на 2016 год</t>
  </si>
  <si>
    <t>ВСЕГО: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</si>
  <si>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</si>
  <si>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</si>
  <si>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</si>
  <si>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</si>
  <si>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</si>
  <si>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21100</t>
  </si>
  <si>
    <t>Заработная плата</t>
  </si>
  <si>
    <t>21202</t>
  </si>
  <si>
    <t>командировочные расходы</t>
  </si>
  <si>
    <t>21300</t>
  </si>
  <si>
    <t>Начисления на выплаты по оплате труда</t>
  </si>
  <si>
    <t>22201</t>
  </si>
  <si>
    <t>22603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</si>
  <si>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</si>
  <si>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</si>
  <si>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</si>
  <si>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</si>
  <si>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21201</t>
  </si>
  <si>
    <t>льготный проезд</t>
  </si>
  <si>
    <t>22100</t>
  </si>
  <si>
    <t>Услуги связи</t>
  </si>
  <si>
    <t>22300</t>
  </si>
  <si>
    <t>Коммунальные услуги</t>
  </si>
  <si>
    <t>22506</t>
  </si>
  <si>
    <t>22609</t>
  </si>
  <si>
    <t>25102</t>
  </si>
  <si>
    <t>Утверждение генеральных планов поселений, правил землепользования и застройки</t>
  </si>
  <si>
    <t>25104</t>
  </si>
  <si>
    <t>Обеспечение малоимущих граждан,проживающих в поселении и нуждающихся в улучшении жилищных условий жилыми помещениями в соответствии с жилищным законодательством</t>
  </si>
  <si>
    <t>25105</t>
  </si>
  <si>
    <t>Создание условий для организации досуга и обеспечения жителей поселения услугами организаций культуры</t>
  </si>
  <si>
    <t>29004</t>
  </si>
  <si>
    <t>транспортный налог</t>
  </si>
  <si>
    <t>29009</t>
  </si>
  <si>
    <t>пени, штрафы</t>
  </si>
  <si>
    <t>31003</t>
  </si>
  <si>
    <t>Приобретение вычислительной техники и оргтехники</t>
  </si>
  <si>
    <t>34002</t>
  </si>
  <si>
    <t>ГСМ (для автотранспортных средств)</t>
  </si>
  <si>
    <t>34005</t>
  </si>
  <si>
    <t>автомобильные запасные части</t>
  </si>
  <si>
    <t>34006</t>
  </si>
  <si>
    <t>запасные части и комплектующие к оргтехнике</t>
  </si>
  <si>
    <t>34007</t>
  </si>
  <si>
    <t>хоз.и канц. товары, строит.материалы, мягкий и твердый инвентарь</t>
  </si>
  <si>
    <t>34008</t>
  </si>
  <si>
    <t>иные расходные материалы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</si>
  <si>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</si>
  <si>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</si>
  <si>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25101</t>
  </si>
  <si>
    <t>25106</t>
  </si>
  <si>
    <t>Переданные полномочия по КСП по осуществлению внешнего контроля</t>
  </si>
  <si>
    <t>0111</t>
  </si>
  <si>
    <t>Резервные фонды</t>
  </si>
  <si>
    <t>29003</t>
  </si>
  <si>
    <t>0113</t>
  </si>
  <si>
    <t>Другие общегосударственные вопросы</t>
  </si>
  <si>
    <t>29005</t>
  </si>
  <si>
    <t>земельный налог</t>
  </si>
  <si>
    <t>29011</t>
  </si>
  <si>
    <t>членский взнос</t>
  </si>
  <si>
    <t>0200</t>
  </si>
  <si>
    <t>НАЦИОНАЛЬНАЯ ОБОРОНА</t>
  </si>
  <si>
    <t>0203</t>
  </si>
  <si>
    <t>Мобилизационная и вневойсковая подготовка</t>
  </si>
  <si>
    <t>22617</t>
  </si>
  <si>
    <t>изготовление бланков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</si>
  <si>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</si>
  <si>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</si>
  <si>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</si>
  <si>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</si>
  <si>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</si>
  <si>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</si>
  <si>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</si>
  <si>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</si>
  <si>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</si>
  <si>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</si>
  <si>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</si>
  <si>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</si>
  <si>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22607</t>
  </si>
  <si>
    <t>услуги, оказываемые экспертными организациями</t>
  </si>
  <si>
    <t>0500</t>
  </si>
  <si>
    <t>ЖИЛИЩНО-КОММУНАЛЬНОЕ ХОЗЯЙСТВО</t>
  </si>
  <si>
    <t>0503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</si>
  <si>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</si>
  <si>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</si>
  <si>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</si>
  <si>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</si>
  <si>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22606</t>
  </si>
  <si>
    <t>обучение на курсах повышения квалификации, переподготовка специалистов, участие в семинарах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</si>
  <si>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</si>
  <si>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</si>
  <si>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</si>
  <si>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</si>
  <si>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</si>
  <si>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</si>
  <si>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</si>
  <si>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</si>
  <si>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26300</t>
  </si>
  <si>
    <t>Пенсии, пособия, выплачиваемые организациями сектора государственного управления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</si>
  <si>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</si>
  <si>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</si>
  <si>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</si>
  <si>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</si>
  <si>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23100</t>
  </si>
  <si>
    <t>РАСЧЁТ ПО ФУНКЦИОНАЛЬНОЙ СТРУКТУРЕ РАСХОДОВ
БЮДЖЕТА ВИДИМСКОГО МУНИЦИПАЛЬНОГО ОБРАЗОВАНИЯ НА 2016 ГОД</t>
  </si>
  <si>
    <t>29002</t>
  </si>
  <si>
    <t>приобретение подарочной и поздравительной продукции</t>
  </si>
  <si>
    <t>31006</t>
  </si>
  <si>
    <t>Приобретение оборудования</t>
  </si>
  <si>
    <t>31009</t>
  </si>
  <si>
    <t>Прочие объекты, относящиеся к основным средствам</t>
  </si>
  <si>
    <t>31005</t>
  </si>
  <si>
    <t>Приобретение и изготовление мебели</t>
  </si>
  <si>
    <t>Формирование, утверждение, исполнение бюджета поселения и контроль за исполнением</t>
  </si>
  <si>
    <t>22604</t>
  </si>
  <si>
    <t>научно-исследовательские, опытно-конструкторские, опытно-технологические, геологоразведочные работы, услуги по типовому проектированию, проектные и изыскательские работы</t>
  </si>
  <si>
    <t>внесение изменений</t>
  </si>
  <si>
    <t>Уточненный план на 2016 год</t>
  </si>
  <si>
    <t>Справочная № 1 к решению 
Думы Видимского городского
поселения Нижнеилимского 
района " О внесении изменений в Решение Думы Видимского городского поселения
 Нижнеилимского района
«О бюджете Видимского муниципального
образования на  2016 год» от 29.12.2015г. № 115»
от " 20 " июня 2016 года № 22</t>
  </si>
  <si>
    <t>Исполнено на 01.06.2016 года</t>
  </si>
  <si>
    <t>22619</t>
  </si>
  <si>
    <t>информационные услуги (за искл АЦК)</t>
  </si>
  <si>
    <t>0107</t>
  </si>
  <si>
    <t>Обеспечение проведение выборов и референдумов</t>
  </si>
  <si>
    <t>29000</t>
  </si>
  <si>
    <t>0501</t>
  </si>
  <si>
    <t>2903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</si>
</sst>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  <numFmt numFmtId="171" formatCode="0.000"/>
    <numFmt numFmtId="172" formatCode="0.00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49" fontId="7" fillId="32" borderId="10" xfId="0" applyNumberFormat="1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left" vertical="top" wrapText="1"/>
    </xf>
    <xf numFmtId="0" fontId="3" fillId="32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center"/>
    </xf>
    <xf numFmtId="49" fontId="6" fillId="32" borderId="10" xfId="0" applyNumberFormat="1" applyFont="1" applyFill="1" applyBorder="1" applyAlignment="1">
      <alignment horizontal="left"/>
    </xf>
    <xf numFmtId="164" fontId="6" fillId="32" borderId="10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0" fontId="3" fillId="33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right" vertical="top" wrapText="1"/>
    </xf>
    <xf numFmtId="164" fontId="6" fillId="32" borderId="10" xfId="0" applyNumberFormat="1" applyFont="1" applyFill="1" applyBorder="1" applyAlignment="1">
      <alignment horizontal="right" wrapText="1"/>
    </xf>
    <xf numFmtId="164" fontId="6" fillId="33" borderId="10" xfId="0" applyNumberFormat="1" applyFont="1" applyFill="1" applyBorder="1" applyAlignment="1">
      <alignment horizontal="right" vertical="top" wrapText="1"/>
    </xf>
    <xf numFmtId="164" fontId="6" fillId="32" borderId="10" xfId="0" applyNumberFormat="1" applyFont="1" applyFill="1" applyBorder="1" applyAlignment="1">
      <alignment horizontal="right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top" wrapText="1"/>
    </xf>
    <xf numFmtId="164" fontId="6" fillId="34" borderId="10" xfId="0" applyNumberFormat="1" applyFont="1" applyFill="1" applyBorder="1" applyAlignment="1">
      <alignment horizontal="right" vertical="top" wrapText="1"/>
    </xf>
    <xf numFmtId="0" fontId="3" fillId="34" borderId="0" xfId="0" applyFont="1" applyFill="1" applyAlignment="1">
      <alignment/>
    </xf>
    <xf numFmtId="164" fontId="7" fillId="33" borderId="10" xfId="0" applyNumberFormat="1" applyFont="1" applyFill="1" applyBorder="1" applyAlignment="1">
      <alignment horizontal="right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6" fillId="33" borderId="0" xfId="0" applyFont="1" applyFill="1" applyAlignment="1">
      <alignment/>
    </xf>
    <xf numFmtId="164" fontId="7" fillId="32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view="pageBreakPreview" zoomScaleNormal="75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9.75390625" style="1" customWidth="1"/>
    <col min="2" max="2" width="10.125" style="2" customWidth="1"/>
    <col min="3" max="3" width="64.625" style="1" customWidth="1"/>
    <col min="4" max="4" width="12.25390625" style="1" customWidth="1"/>
    <col min="5" max="5" width="12.125" style="1" customWidth="1"/>
    <col min="6" max="6" width="12.875" style="1" customWidth="1"/>
    <col min="7" max="7" width="13.25390625" style="1" customWidth="1"/>
    <col min="8" max="16384" width="9.125" style="1" customWidth="1"/>
  </cols>
  <sheetData>
    <row r="1" spans="3:12" ht="117" customHeight="1">
      <c r="C1" s="4"/>
      <c r="D1" s="5"/>
      <c r="E1" s="38" t="s">
        <v>128</v>
      </c>
      <c r="F1" s="38"/>
      <c r="G1" s="38"/>
      <c r="J1" s="35"/>
      <c r="K1" s="35"/>
      <c r="L1" s="35"/>
    </row>
    <row r="2" spans="1:7" ht="59.25" customHeight="1">
      <c r="A2" s="37" t="s">
        <v>114</v>
      </c>
      <c r="B2" s="37"/>
      <c r="C2" s="37"/>
      <c r="D2" s="37"/>
      <c r="E2" s="37"/>
      <c r="F2" s="37"/>
      <c r="G2" s="37"/>
    </row>
    <row r="3" spans="4:7" ht="12" customHeight="1">
      <c r="D3" s="3"/>
      <c r="E3" s="3"/>
      <c r="F3" s="3"/>
      <c r="G3" s="3" t="s">
        <v>4</v>
      </c>
    </row>
    <row r="4" spans="1:7" s="6" customFormat="1" ht="51.75" customHeight="1">
      <c r="A4" s="36" t="s">
        <v>2</v>
      </c>
      <c r="B4" s="36"/>
      <c r="C4" s="36"/>
      <c r="D4" s="17" t="s">
        <v>7</v>
      </c>
      <c r="E4" s="17" t="s">
        <v>126</v>
      </c>
      <c r="F4" s="17" t="s">
        <v>127</v>
      </c>
      <c r="G4" s="17" t="s">
        <v>129</v>
      </c>
    </row>
    <row r="5" spans="1:7" s="10" customFormat="1" ht="20.25" customHeight="1">
      <c r="A5" s="11" t="s">
        <v>8</v>
      </c>
      <c r="B5" s="11" t="s">
        <v>9</v>
      </c>
      <c r="C5" s="12" t="s">
        <v>9</v>
      </c>
      <c r="D5" s="13">
        <f>D6+D53+D61+D64+D76+D84+D87+D104+D107</f>
        <v>16654</v>
      </c>
      <c r="E5" s="21">
        <f>F5-D5</f>
        <v>679.7000000000007</v>
      </c>
      <c r="F5" s="13">
        <f>F6+F53+F61+F64+F76+F84+F87+F104+F107</f>
        <v>17333.7</v>
      </c>
      <c r="G5" s="13">
        <f>G6+G53+G61+G64+G76+G84+G87+G104+G107</f>
        <v>4464.5</v>
      </c>
    </row>
    <row r="6" spans="1:7" s="28" customFormat="1" ht="15.75">
      <c r="A6" s="25" t="s">
        <v>10</v>
      </c>
      <c r="B6" s="25"/>
      <c r="C6" s="26" t="s">
        <v>11</v>
      </c>
      <c r="D6" s="27">
        <f>D7+D13+D16+D39+D42+D44+D46</f>
        <v>9045.900000000001</v>
      </c>
      <c r="E6" s="27">
        <f>F6-D6</f>
        <v>-152.40000000000146</v>
      </c>
      <c r="F6" s="27">
        <f>F7+F13+F16+F39+F42+F44+F46</f>
        <v>8893.5</v>
      </c>
      <c r="G6" s="27">
        <f>G7+G13+G16+G39+G42+G44+G46</f>
        <v>2619.2</v>
      </c>
    </row>
    <row r="7" spans="1:7" s="16" customFormat="1" ht="31.5">
      <c r="A7" s="14" t="s">
        <v>12</v>
      </c>
      <c r="B7" s="14"/>
      <c r="C7" s="15" t="s">
        <v>13</v>
      </c>
      <c r="D7" s="22">
        <f>D8+D9+D10+D11+D12</f>
        <v>1130.2</v>
      </c>
      <c r="E7" s="22">
        <f>F7-D7</f>
        <v>-193</v>
      </c>
      <c r="F7" s="22">
        <f>F8+F9+F10+F11+F12</f>
        <v>937.2</v>
      </c>
      <c r="G7" s="22">
        <f>G8+G9+G10+G11+G12</f>
        <v>399.1</v>
      </c>
    </row>
    <row r="8" spans="1:7" s="7" customFormat="1" ht="15.75">
      <c r="A8" s="18" t="s">
        <v>12</v>
      </c>
      <c r="B8" s="18" t="s">
        <v>14</v>
      </c>
      <c r="C8" s="19" t="s">
        <v>15</v>
      </c>
      <c r="D8" s="20">
        <v>845</v>
      </c>
      <c r="E8" s="20">
        <f aca="true" t="shared" si="0" ref="E8:E74">F8-D8</f>
        <v>-150</v>
      </c>
      <c r="F8" s="20">
        <v>695</v>
      </c>
      <c r="G8" s="20">
        <v>306.5</v>
      </c>
    </row>
    <row r="9" spans="1:7" s="7" customFormat="1" ht="15.75">
      <c r="A9" s="18" t="s">
        <v>12</v>
      </c>
      <c r="B9" s="18" t="s">
        <v>16</v>
      </c>
      <c r="C9" s="19" t="s">
        <v>17</v>
      </c>
      <c r="D9" s="20">
        <v>10</v>
      </c>
      <c r="E9" s="20">
        <f t="shared" si="0"/>
        <v>0</v>
      </c>
      <c r="F9" s="20">
        <v>10</v>
      </c>
      <c r="G9" s="20">
        <v>0</v>
      </c>
    </row>
    <row r="10" spans="1:7" s="7" customFormat="1" ht="15.75">
      <c r="A10" s="18" t="s">
        <v>12</v>
      </c>
      <c r="B10" s="18" t="s">
        <v>18</v>
      </c>
      <c r="C10" s="19" t="s">
        <v>19</v>
      </c>
      <c r="D10" s="20">
        <v>255.2</v>
      </c>
      <c r="E10" s="20">
        <f t="shared" si="0"/>
        <v>-43</v>
      </c>
      <c r="F10" s="20">
        <v>212.2</v>
      </c>
      <c r="G10" s="20">
        <v>92.6</v>
      </c>
    </row>
    <row r="11" spans="1:7" s="7" customFormat="1" ht="15.75">
      <c r="A11" s="18" t="s">
        <v>12</v>
      </c>
      <c r="B11" s="18" t="s">
        <v>20</v>
      </c>
      <c r="C11" s="19" t="s">
        <v>17</v>
      </c>
      <c r="D11" s="20">
        <v>10</v>
      </c>
      <c r="E11" s="20">
        <f t="shared" si="0"/>
        <v>0</v>
      </c>
      <c r="F11" s="20">
        <v>10</v>
      </c>
      <c r="G11" s="20">
        <v>0</v>
      </c>
    </row>
    <row r="12" spans="1:7" s="7" customFormat="1" ht="15.75">
      <c r="A12" s="18" t="s">
        <v>12</v>
      </c>
      <c r="B12" s="18" t="s">
        <v>21</v>
      </c>
      <c r="C12" s="19" t="s">
        <v>17</v>
      </c>
      <c r="D12" s="20">
        <v>10</v>
      </c>
      <c r="E12" s="20">
        <f t="shared" si="0"/>
        <v>0</v>
      </c>
      <c r="F12" s="20">
        <v>10</v>
      </c>
      <c r="G12" s="20">
        <v>0</v>
      </c>
    </row>
    <row r="13" spans="1:7" s="16" customFormat="1" ht="47.25">
      <c r="A13" s="14" t="s">
        <v>22</v>
      </c>
      <c r="B13" s="14"/>
      <c r="C13" s="15" t="s">
        <v>23</v>
      </c>
      <c r="D13" s="22">
        <v>925</v>
      </c>
      <c r="E13" s="22">
        <f t="shared" si="0"/>
        <v>-150</v>
      </c>
      <c r="F13" s="22">
        <f>F14+F15</f>
        <v>775</v>
      </c>
      <c r="G13" s="22">
        <f>G14+G15</f>
        <v>307.9</v>
      </c>
    </row>
    <row r="14" spans="1:7" s="7" customFormat="1" ht="15.75">
      <c r="A14" s="18" t="s">
        <v>22</v>
      </c>
      <c r="B14" s="18" t="s">
        <v>14</v>
      </c>
      <c r="C14" s="19" t="s">
        <v>15</v>
      </c>
      <c r="D14" s="20">
        <v>710</v>
      </c>
      <c r="E14" s="20">
        <f t="shared" si="0"/>
        <v>-100</v>
      </c>
      <c r="F14" s="20">
        <v>610</v>
      </c>
      <c r="G14" s="20">
        <v>236.5</v>
      </c>
    </row>
    <row r="15" spans="1:7" s="7" customFormat="1" ht="15.75">
      <c r="A15" s="18" t="s">
        <v>22</v>
      </c>
      <c r="B15" s="18" t="s">
        <v>18</v>
      </c>
      <c r="C15" s="19" t="s">
        <v>19</v>
      </c>
      <c r="D15" s="20">
        <v>215</v>
      </c>
      <c r="E15" s="20">
        <f t="shared" si="0"/>
        <v>-50</v>
      </c>
      <c r="F15" s="20">
        <v>165</v>
      </c>
      <c r="G15" s="20">
        <v>71.4</v>
      </c>
    </row>
    <row r="16" spans="1:7" s="16" customFormat="1" ht="63">
      <c r="A16" s="14" t="s">
        <v>24</v>
      </c>
      <c r="B16" s="14"/>
      <c r="C16" s="15" t="s">
        <v>25</v>
      </c>
      <c r="D16" s="22">
        <f>D17+D18+D19+D20+D21+D22+D23+D24+D25+D26+D27++D28+D29+D30+D31+D32+D38+D36+D37+D33+D34+D35</f>
        <v>6194.8</v>
      </c>
      <c r="E16" s="22">
        <f t="shared" si="0"/>
        <v>-230.19999999999982</v>
      </c>
      <c r="F16" s="22">
        <f>F17+F18+F19+F20+F21+F22+F23+F24+F25+F26+F27+F28+F29+F30+F31+F32+F33+F34+F35+F36+F37+F38</f>
        <v>5964.6</v>
      </c>
      <c r="G16" s="22">
        <f>G17+G18+G19+G20+G21+G22+G23+G24+G25+G26+G27+G28+G29+G30+G31+G32+G33+G34+G35+G36+G37+G38</f>
        <v>1598.2000000000003</v>
      </c>
    </row>
    <row r="17" spans="1:7" s="7" customFormat="1" ht="15.75">
      <c r="A17" s="18" t="s">
        <v>24</v>
      </c>
      <c r="B17" s="18" t="s">
        <v>14</v>
      </c>
      <c r="C17" s="19" t="s">
        <v>15</v>
      </c>
      <c r="D17" s="20">
        <v>3166.8</v>
      </c>
      <c r="E17" s="20">
        <f t="shared" si="0"/>
        <v>186</v>
      </c>
      <c r="F17" s="20">
        <v>3352.8</v>
      </c>
      <c r="G17" s="20">
        <v>1046.9</v>
      </c>
    </row>
    <row r="18" spans="1:7" s="7" customFormat="1" ht="15.75">
      <c r="A18" s="18" t="s">
        <v>24</v>
      </c>
      <c r="B18" s="18" t="s">
        <v>26</v>
      </c>
      <c r="C18" s="19" t="s">
        <v>27</v>
      </c>
      <c r="D18" s="20">
        <v>100</v>
      </c>
      <c r="E18" s="20">
        <f t="shared" si="0"/>
        <v>-50</v>
      </c>
      <c r="F18" s="20">
        <v>50</v>
      </c>
      <c r="G18" s="20">
        <v>0</v>
      </c>
    </row>
    <row r="19" spans="1:7" s="7" customFormat="1" ht="15.75">
      <c r="A19" s="18" t="s">
        <v>24</v>
      </c>
      <c r="B19" s="18" t="s">
        <v>16</v>
      </c>
      <c r="C19" s="19" t="s">
        <v>17</v>
      </c>
      <c r="D19" s="20">
        <v>100</v>
      </c>
      <c r="E19" s="20">
        <f t="shared" si="0"/>
        <v>-50</v>
      </c>
      <c r="F19" s="20">
        <v>50</v>
      </c>
      <c r="G19" s="20">
        <v>329.2</v>
      </c>
    </row>
    <row r="20" spans="1:7" s="7" customFormat="1" ht="15.75">
      <c r="A20" s="18" t="s">
        <v>24</v>
      </c>
      <c r="B20" s="18" t="s">
        <v>18</v>
      </c>
      <c r="C20" s="19" t="s">
        <v>19</v>
      </c>
      <c r="D20" s="20">
        <v>956.5</v>
      </c>
      <c r="E20" s="20">
        <f t="shared" si="0"/>
        <v>64</v>
      </c>
      <c r="F20" s="20">
        <v>1020.5</v>
      </c>
      <c r="G20" s="20">
        <v>0</v>
      </c>
    </row>
    <row r="21" spans="1:7" s="7" customFormat="1" ht="15.75">
      <c r="A21" s="18" t="s">
        <v>24</v>
      </c>
      <c r="B21" s="18" t="s">
        <v>28</v>
      </c>
      <c r="C21" s="19" t="s">
        <v>29</v>
      </c>
      <c r="D21" s="20">
        <v>40</v>
      </c>
      <c r="E21" s="20">
        <f t="shared" si="0"/>
        <v>0</v>
      </c>
      <c r="F21" s="20">
        <v>40</v>
      </c>
      <c r="G21" s="20">
        <v>12.4</v>
      </c>
    </row>
    <row r="22" spans="1:7" s="7" customFormat="1" ht="15.75">
      <c r="A22" s="18" t="s">
        <v>24</v>
      </c>
      <c r="B22" s="18" t="s">
        <v>20</v>
      </c>
      <c r="C22" s="19" t="s">
        <v>17</v>
      </c>
      <c r="D22" s="20">
        <v>50</v>
      </c>
      <c r="E22" s="20">
        <f t="shared" si="0"/>
        <v>0</v>
      </c>
      <c r="F22" s="20">
        <v>50</v>
      </c>
      <c r="G22" s="20">
        <v>0</v>
      </c>
    </row>
    <row r="23" spans="1:7" s="7" customFormat="1" ht="15.75">
      <c r="A23" s="18" t="s">
        <v>24</v>
      </c>
      <c r="B23" s="18" t="s">
        <v>30</v>
      </c>
      <c r="C23" s="19" t="s">
        <v>31</v>
      </c>
      <c r="D23" s="20">
        <v>317.5</v>
      </c>
      <c r="E23" s="20">
        <f t="shared" si="0"/>
        <v>-200</v>
      </c>
      <c r="F23" s="20">
        <v>117.5</v>
      </c>
      <c r="G23" s="20">
        <v>5.7</v>
      </c>
    </row>
    <row r="24" spans="1:7" s="7" customFormat="1" ht="15.75">
      <c r="A24" s="18" t="s">
        <v>24</v>
      </c>
      <c r="B24" s="18" t="s">
        <v>32</v>
      </c>
      <c r="C24" s="19" t="s">
        <v>0</v>
      </c>
      <c r="D24" s="20">
        <v>200</v>
      </c>
      <c r="E24" s="20">
        <f t="shared" si="0"/>
        <v>-8.800000000000011</v>
      </c>
      <c r="F24" s="20">
        <v>191.2</v>
      </c>
      <c r="G24" s="20">
        <v>5.8</v>
      </c>
    </row>
    <row r="25" spans="1:7" s="7" customFormat="1" ht="15.75">
      <c r="A25" s="18" t="s">
        <v>24</v>
      </c>
      <c r="B25" s="18" t="s">
        <v>130</v>
      </c>
      <c r="C25" s="19" t="s">
        <v>131</v>
      </c>
      <c r="D25" s="20">
        <v>0</v>
      </c>
      <c r="E25" s="20">
        <f t="shared" si="0"/>
        <v>14</v>
      </c>
      <c r="F25" s="20">
        <v>14</v>
      </c>
      <c r="G25" s="20">
        <v>5</v>
      </c>
    </row>
    <row r="26" spans="1:7" s="7" customFormat="1" ht="15.75">
      <c r="A26" s="18" t="s">
        <v>24</v>
      </c>
      <c r="B26" s="18" t="s">
        <v>33</v>
      </c>
      <c r="C26" s="19" t="s">
        <v>6</v>
      </c>
      <c r="D26" s="20">
        <v>200</v>
      </c>
      <c r="E26" s="20">
        <f t="shared" si="0"/>
        <v>-14</v>
      </c>
      <c r="F26" s="20">
        <v>186</v>
      </c>
      <c r="G26" s="20">
        <v>0</v>
      </c>
    </row>
    <row r="27" spans="1:7" s="7" customFormat="1" ht="31.5">
      <c r="A27" s="18" t="s">
        <v>24</v>
      </c>
      <c r="B27" s="18" t="s">
        <v>34</v>
      </c>
      <c r="C27" s="19" t="s">
        <v>35</v>
      </c>
      <c r="D27" s="20">
        <v>54.1</v>
      </c>
      <c r="E27" s="20">
        <f t="shared" si="0"/>
        <v>0</v>
      </c>
      <c r="F27" s="20">
        <v>54.1</v>
      </c>
      <c r="G27" s="20">
        <v>18</v>
      </c>
    </row>
    <row r="28" spans="1:7" s="7" customFormat="1" ht="47.25">
      <c r="A28" s="18" t="s">
        <v>24</v>
      </c>
      <c r="B28" s="18" t="s">
        <v>36</v>
      </c>
      <c r="C28" s="19" t="s">
        <v>37</v>
      </c>
      <c r="D28" s="20">
        <v>270.4</v>
      </c>
      <c r="E28" s="20">
        <f t="shared" si="0"/>
        <v>-144.2</v>
      </c>
      <c r="F28" s="20">
        <v>126.2</v>
      </c>
      <c r="G28" s="20">
        <v>90.2</v>
      </c>
    </row>
    <row r="29" spans="1:7" s="7" customFormat="1" ht="31.5">
      <c r="A29" s="18" t="s">
        <v>24</v>
      </c>
      <c r="B29" s="18" t="s">
        <v>38</v>
      </c>
      <c r="C29" s="19" t="s">
        <v>39</v>
      </c>
      <c r="D29" s="20">
        <v>54.1</v>
      </c>
      <c r="E29" s="20">
        <f t="shared" si="0"/>
        <v>-36.1</v>
      </c>
      <c r="F29" s="20">
        <v>18</v>
      </c>
      <c r="G29" s="20">
        <v>18</v>
      </c>
    </row>
    <row r="30" spans="1:7" s="7" customFormat="1" ht="15.75">
      <c r="A30" s="18" t="s">
        <v>24</v>
      </c>
      <c r="B30" s="18" t="s">
        <v>40</v>
      </c>
      <c r="C30" s="19" t="s">
        <v>41</v>
      </c>
      <c r="D30" s="20">
        <v>4.4</v>
      </c>
      <c r="E30" s="20">
        <f t="shared" si="0"/>
        <v>0.09999999999999964</v>
      </c>
      <c r="F30" s="20">
        <v>4.5</v>
      </c>
      <c r="G30" s="20">
        <v>2.2</v>
      </c>
    </row>
    <row r="31" spans="1:7" s="7" customFormat="1" ht="15.75">
      <c r="A31" s="18" t="s">
        <v>24</v>
      </c>
      <c r="B31" s="18" t="s">
        <v>42</v>
      </c>
      <c r="C31" s="19" t="s">
        <v>43</v>
      </c>
      <c r="D31" s="20">
        <v>1</v>
      </c>
      <c r="E31" s="20">
        <f t="shared" si="0"/>
        <v>0</v>
      </c>
      <c r="F31" s="20">
        <v>1</v>
      </c>
      <c r="G31" s="20">
        <v>0</v>
      </c>
    </row>
    <row r="32" spans="1:7" s="7" customFormat="1" ht="15.75">
      <c r="A32" s="18" t="s">
        <v>24</v>
      </c>
      <c r="B32" s="18" t="s">
        <v>44</v>
      </c>
      <c r="C32" s="19" t="s">
        <v>45</v>
      </c>
      <c r="D32" s="20">
        <v>50</v>
      </c>
      <c r="E32" s="20">
        <f t="shared" si="0"/>
        <v>24.799999999999997</v>
      </c>
      <c r="F32" s="20">
        <v>74.8</v>
      </c>
      <c r="G32" s="20">
        <v>24.8</v>
      </c>
    </row>
    <row r="33" spans="1:7" s="7" customFormat="1" ht="15.75">
      <c r="A33" s="18" t="s">
        <v>24</v>
      </c>
      <c r="B33" s="18" t="s">
        <v>121</v>
      </c>
      <c r="C33" s="19" t="s">
        <v>122</v>
      </c>
      <c r="D33" s="20">
        <v>200</v>
      </c>
      <c r="E33" s="20">
        <f t="shared" si="0"/>
        <v>0</v>
      </c>
      <c r="F33" s="20">
        <v>200</v>
      </c>
      <c r="G33" s="20">
        <v>0</v>
      </c>
    </row>
    <row r="34" spans="1:7" s="7" customFormat="1" ht="15.75">
      <c r="A34" s="18" t="s">
        <v>24</v>
      </c>
      <c r="B34" s="18" t="s">
        <v>46</v>
      </c>
      <c r="C34" s="19" t="s">
        <v>47</v>
      </c>
      <c r="D34" s="20">
        <v>200</v>
      </c>
      <c r="E34" s="20">
        <f t="shared" si="0"/>
        <v>0</v>
      </c>
      <c r="F34" s="20">
        <v>200</v>
      </c>
      <c r="G34" s="20">
        <v>40</v>
      </c>
    </row>
    <row r="35" spans="1:7" s="7" customFormat="1" ht="15.75">
      <c r="A35" s="18" t="s">
        <v>24</v>
      </c>
      <c r="B35" s="18" t="s">
        <v>48</v>
      </c>
      <c r="C35" s="19" t="s">
        <v>49</v>
      </c>
      <c r="D35" s="20">
        <v>50</v>
      </c>
      <c r="E35" s="20">
        <f t="shared" si="0"/>
        <v>0</v>
      </c>
      <c r="F35" s="20">
        <v>50</v>
      </c>
      <c r="G35" s="20">
        <v>0</v>
      </c>
    </row>
    <row r="36" spans="1:7" s="7" customFormat="1" ht="15.75">
      <c r="A36" s="18" t="s">
        <v>24</v>
      </c>
      <c r="B36" s="18" t="s">
        <v>50</v>
      </c>
      <c r="C36" s="19" t="s">
        <v>51</v>
      </c>
      <c r="D36" s="20">
        <v>50</v>
      </c>
      <c r="E36" s="20">
        <f t="shared" si="0"/>
        <v>0</v>
      </c>
      <c r="F36" s="20">
        <v>50</v>
      </c>
      <c r="G36" s="20">
        <v>0</v>
      </c>
    </row>
    <row r="37" spans="1:7" s="7" customFormat="1" ht="31.5">
      <c r="A37" s="18" t="s">
        <v>24</v>
      </c>
      <c r="B37" s="18" t="s">
        <v>52</v>
      </c>
      <c r="C37" s="19" t="s">
        <v>53</v>
      </c>
      <c r="D37" s="20">
        <v>30</v>
      </c>
      <c r="E37" s="20">
        <f t="shared" si="0"/>
        <v>8.799999999999997</v>
      </c>
      <c r="F37" s="20">
        <v>38.8</v>
      </c>
      <c r="G37" s="20">
        <v>0</v>
      </c>
    </row>
    <row r="38" spans="1:7" s="7" customFormat="1" ht="15.75">
      <c r="A38" s="18" t="s">
        <v>24</v>
      </c>
      <c r="B38" s="18" t="s">
        <v>54</v>
      </c>
      <c r="C38" s="19" t="s">
        <v>55</v>
      </c>
      <c r="D38" s="20">
        <v>100</v>
      </c>
      <c r="E38" s="20">
        <f t="shared" si="0"/>
        <v>-24.799999999999997</v>
      </c>
      <c r="F38" s="20">
        <v>75.2</v>
      </c>
      <c r="G38" s="20">
        <v>0</v>
      </c>
    </row>
    <row r="39" spans="1:7" s="16" customFormat="1" ht="47.25">
      <c r="A39" s="14" t="s">
        <v>56</v>
      </c>
      <c r="B39" s="14"/>
      <c r="C39" s="15" t="s">
        <v>57</v>
      </c>
      <c r="D39" s="22">
        <v>742.7</v>
      </c>
      <c r="E39" s="22">
        <f t="shared" si="0"/>
        <v>-29.200000000000045</v>
      </c>
      <c r="F39" s="22">
        <f>F40+F41</f>
        <v>713.5</v>
      </c>
      <c r="G39" s="22">
        <f>G40+G41</f>
        <v>309.79999999999995</v>
      </c>
    </row>
    <row r="40" spans="1:7" s="7" customFormat="1" ht="31.5">
      <c r="A40" s="18" t="s">
        <v>56</v>
      </c>
      <c r="B40" s="18" t="s">
        <v>58</v>
      </c>
      <c r="C40" s="19" t="s">
        <v>123</v>
      </c>
      <c r="D40" s="20">
        <v>693.6</v>
      </c>
      <c r="E40" s="20">
        <f t="shared" si="0"/>
        <v>-29.200000000000045</v>
      </c>
      <c r="F40" s="20">
        <v>664.4</v>
      </c>
      <c r="G40" s="20">
        <v>293.4</v>
      </c>
    </row>
    <row r="41" spans="1:7" s="7" customFormat="1" ht="31.5">
      <c r="A41" s="18" t="s">
        <v>56</v>
      </c>
      <c r="B41" s="18" t="s">
        <v>59</v>
      </c>
      <c r="C41" s="19" t="s">
        <v>60</v>
      </c>
      <c r="D41" s="20">
        <v>49.1</v>
      </c>
      <c r="E41" s="20">
        <f t="shared" si="0"/>
        <v>0</v>
      </c>
      <c r="F41" s="20">
        <v>49.1</v>
      </c>
      <c r="G41" s="20">
        <v>16.4</v>
      </c>
    </row>
    <row r="42" spans="1:7" s="16" customFormat="1" ht="15.75">
      <c r="A42" s="14" t="s">
        <v>132</v>
      </c>
      <c r="B42" s="24"/>
      <c r="C42" s="15" t="s">
        <v>133</v>
      </c>
      <c r="D42" s="29">
        <f>D43</f>
        <v>0</v>
      </c>
      <c r="E42" s="22">
        <f>E43</f>
        <v>450</v>
      </c>
      <c r="F42" s="22">
        <f>F43</f>
        <v>450</v>
      </c>
      <c r="G42" s="22">
        <f>G43</f>
        <v>0</v>
      </c>
    </row>
    <row r="43" spans="1:7" s="7" customFormat="1" ht="15.75">
      <c r="A43" s="18" t="s">
        <v>132</v>
      </c>
      <c r="B43" s="18" t="s">
        <v>134</v>
      </c>
      <c r="C43" s="19" t="s">
        <v>1</v>
      </c>
      <c r="D43" s="20">
        <v>0</v>
      </c>
      <c r="E43" s="20">
        <f>F43-D43</f>
        <v>450</v>
      </c>
      <c r="F43" s="20">
        <v>450</v>
      </c>
      <c r="G43" s="20">
        <v>0</v>
      </c>
    </row>
    <row r="44" spans="1:7" s="16" customFormat="1" ht="15.75">
      <c r="A44" s="14" t="s">
        <v>61</v>
      </c>
      <c r="B44" s="14"/>
      <c r="C44" s="15" t="s">
        <v>62</v>
      </c>
      <c r="D44" s="22">
        <v>10</v>
      </c>
      <c r="E44" s="22">
        <f t="shared" si="0"/>
        <v>0</v>
      </c>
      <c r="F44" s="22">
        <v>10</v>
      </c>
      <c r="G44" s="22">
        <f>G45</f>
        <v>0</v>
      </c>
    </row>
    <row r="45" spans="1:7" s="7" customFormat="1" ht="15.75">
      <c r="A45" s="18" t="s">
        <v>61</v>
      </c>
      <c r="B45" s="18" t="s">
        <v>63</v>
      </c>
      <c r="C45" s="19" t="s">
        <v>1</v>
      </c>
      <c r="D45" s="20">
        <v>10</v>
      </c>
      <c r="E45" s="20">
        <f t="shared" si="0"/>
        <v>0</v>
      </c>
      <c r="F45" s="20">
        <v>10</v>
      </c>
      <c r="G45" s="20">
        <v>0</v>
      </c>
    </row>
    <row r="46" spans="1:7" s="16" customFormat="1" ht="15.75">
      <c r="A46" s="14" t="s">
        <v>64</v>
      </c>
      <c r="B46" s="14"/>
      <c r="C46" s="15" t="s">
        <v>65</v>
      </c>
      <c r="D46" s="22">
        <f>D47+D48+D49+D50+D52+D51</f>
        <v>43.2</v>
      </c>
      <c r="E46" s="22">
        <f t="shared" si="0"/>
        <v>0</v>
      </c>
      <c r="F46" s="22">
        <f>F47+F48+F49+F50+F52+F51</f>
        <v>43.2</v>
      </c>
      <c r="G46" s="22">
        <f>G47+G48+G49+G52</f>
        <v>4.2</v>
      </c>
    </row>
    <row r="47" spans="1:7" s="7" customFormat="1" ht="15.75">
      <c r="A47" s="18" t="s">
        <v>64</v>
      </c>
      <c r="B47" s="18" t="s">
        <v>32</v>
      </c>
      <c r="C47" s="19" t="s">
        <v>0</v>
      </c>
      <c r="D47" s="20">
        <v>5</v>
      </c>
      <c r="E47" s="20">
        <f t="shared" si="0"/>
        <v>0</v>
      </c>
      <c r="F47" s="20">
        <v>5</v>
      </c>
      <c r="G47" s="20">
        <v>0</v>
      </c>
    </row>
    <row r="48" spans="1:7" s="7" customFormat="1" ht="15.75">
      <c r="A48" s="18" t="s">
        <v>64</v>
      </c>
      <c r="B48" s="18" t="s">
        <v>33</v>
      </c>
      <c r="C48" s="19" t="s">
        <v>6</v>
      </c>
      <c r="D48" s="20">
        <v>5</v>
      </c>
      <c r="E48" s="20">
        <f t="shared" si="0"/>
        <v>0</v>
      </c>
      <c r="F48" s="20">
        <v>5</v>
      </c>
      <c r="G48" s="20">
        <v>0</v>
      </c>
    </row>
    <row r="49" spans="1:7" s="7" customFormat="1" ht="15.75">
      <c r="A49" s="18" t="s">
        <v>64</v>
      </c>
      <c r="B49" s="18" t="s">
        <v>40</v>
      </c>
      <c r="C49" s="19" t="s">
        <v>41</v>
      </c>
      <c r="D49" s="20">
        <v>25</v>
      </c>
      <c r="E49" s="20">
        <f t="shared" si="0"/>
        <v>0</v>
      </c>
      <c r="F49" s="20">
        <v>25</v>
      </c>
      <c r="G49" s="20">
        <v>4.2</v>
      </c>
    </row>
    <row r="50" spans="1:7" s="7" customFormat="1" ht="15.75">
      <c r="A50" s="18" t="s">
        <v>64</v>
      </c>
      <c r="B50" s="18" t="s">
        <v>66</v>
      </c>
      <c r="C50" s="19" t="s">
        <v>67</v>
      </c>
      <c r="D50" s="20">
        <v>3</v>
      </c>
      <c r="E50" s="20">
        <f t="shared" si="0"/>
        <v>0</v>
      </c>
      <c r="F50" s="20">
        <v>3</v>
      </c>
      <c r="G50" s="20">
        <v>0</v>
      </c>
    </row>
    <row r="51" spans="1:7" s="7" customFormat="1" ht="15.75">
      <c r="A51" s="18" t="s">
        <v>64</v>
      </c>
      <c r="B51" s="18" t="s">
        <v>68</v>
      </c>
      <c r="C51" s="19" t="s">
        <v>69</v>
      </c>
      <c r="D51" s="20">
        <v>4.5</v>
      </c>
      <c r="E51" s="20">
        <f t="shared" si="0"/>
        <v>0</v>
      </c>
      <c r="F51" s="20">
        <v>4.5</v>
      </c>
      <c r="G51" s="20">
        <v>0</v>
      </c>
    </row>
    <row r="52" spans="1:7" s="7" customFormat="1" ht="31.5">
      <c r="A52" s="18" t="s">
        <v>64</v>
      </c>
      <c r="B52" s="18" t="s">
        <v>52</v>
      </c>
      <c r="C52" s="19" t="s">
        <v>53</v>
      </c>
      <c r="D52" s="20">
        <v>0.7</v>
      </c>
      <c r="E52" s="20">
        <f t="shared" si="0"/>
        <v>0</v>
      </c>
      <c r="F52" s="20">
        <v>0.7</v>
      </c>
      <c r="G52" s="20">
        <v>0</v>
      </c>
    </row>
    <row r="53" spans="1:7" s="10" customFormat="1" ht="15.75">
      <c r="A53" s="8" t="s">
        <v>70</v>
      </c>
      <c r="B53" s="8"/>
      <c r="C53" s="9" t="s">
        <v>71</v>
      </c>
      <c r="D53" s="23">
        <v>292</v>
      </c>
      <c r="E53" s="23">
        <f t="shared" si="0"/>
        <v>0</v>
      </c>
      <c r="F53" s="23">
        <v>292</v>
      </c>
      <c r="G53" s="23">
        <f>G54</f>
        <v>72</v>
      </c>
    </row>
    <row r="54" spans="1:7" s="16" customFormat="1" ht="15.75">
      <c r="A54" s="14" t="s">
        <v>72</v>
      </c>
      <c r="B54" s="14"/>
      <c r="C54" s="15" t="s">
        <v>73</v>
      </c>
      <c r="D54" s="22">
        <v>292</v>
      </c>
      <c r="E54" s="22">
        <f t="shared" si="0"/>
        <v>0</v>
      </c>
      <c r="F54" s="22">
        <v>292</v>
      </c>
      <c r="G54" s="22">
        <f>G55+G56+G57+G58+G59+G60</f>
        <v>72</v>
      </c>
    </row>
    <row r="55" spans="1:7" s="7" customFormat="1" ht="15.75">
      <c r="A55" s="18" t="s">
        <v>72</v>
      </c>
      <c r="B55" s="18" t="s">
        <v>14</v>
      </c>
      <c r="C55" s="19" t="s">
        <v>15</v>
      </c>
      <c r="D55" s="20">
        <v>176.4</v>
      </c>
      <c r="E55" s="20">
        <f t="shared" si="0"/>
        <v>0</v>
      </c>
      <c r="F55" s="20">
        <v>176.4</v>
      </c>
      <c r="G55" s="20">
        <v>55.3</v>
      </c>
    </row>
    <row r="56" spans="1:7" s="7" customFormat="1" ht="15.75">
      <c r="A56" s="18" t="s">
        <v>72</v>
      </c>
      <c r="B56" s="18" t="s">
        <v>26</v>
      </c>
      <c r="C56" s="19" t="s">
        <v>27</v>
      </c>
      <c r="D56" s="20">
        <v>50</v>
      </c>
      <c r="E56" s="20">
        <f t="shared" si="0"/>
        <v>0</v>
      </c>
      <c r="F56" s="20">
        <v>50</v>
      </c>
      <c r="G56" s="20">
        <v>0</v>
      </c>
    </row>
    <row r="57" spans="1:7" s="7" customFormat="1" ht="15.75">
      <c r="A57" s="18" t="s">
        <v>72</v>
      </c>
      <c r="B57" s="18" t="s">
        <v>18</v>
      </c>
      <c r="C57" s="19" t="s">
        <v>19</v>
      </c>
      <c r="D57" s="20">
        <v>53.2</v>
      </c>
      <c r="E57" s="20">
        <f t="shared" si="0"/>
        <v>0</v>
      </c>
      <c r="F57" s="20">
        <v>53.2</v>
      </c>
      <c r="G57" s="20">
        <v>16.7</v>
      </c>
    </row>
    <row r="58" spans="1:7" s="7" customFormat="1" ht="15.75">
      <c r="A58" s="18" t="s">
        <v>72</v>
      </c>
      <c r="B58" s="18" t="s">
        <v>28</v>
      </c>
      <c r="C58" s="19" t="s">
        <v>29</v>
      </c>
      <c r="D58" s="20">
        <v>4</v>
      </c>
      <c r="E58" s="20">
        <f t="shared" si="0"/>
        <v>0</v>
      </c>
      <c r="F58" s="20">
        <v>4</v>
      </c>
      <c r="G58" s="20">
        <v>0</v>
      </c>
    </row>
    <row r="59" spans="1:7" s="7" customFormat="1" ht="15.75">
      <c r="A59" s="18" t="s">
        <v>72</v>
      </c>
      <c r="B59" s="18" t="s">
        <v>74</v>
      </c>
      <c r="C59" s="19" t="s">
        <v>75</v>
      </c>
      <c r="D59" s="20">
        <v>3</v>
      </c>
      <c r="E59" s="20">
        <f t="shared" si="0"/>
        <v>0</v>
      </c>
      <c r="F59" s="20">
        <v>3</v>
      </c>
      <c r="G59" s="20">
        <v>0</v>
      </c>
    </row>
    <row r="60" spans="1:7" s="7" customFormat="1" ht="31.5">
      <c r="A60" s="18" t="s">
        <v>72</v>
      </c>
      <c r="B60" s="18" t="s">
        <v>52</v>
      </c>
      <c r="C60" s="19" t="s">
        <v>53</v>
      </c>
      <c r="D60" s="20">
        <v>5.4</v>
      </c>
      <c r="E60" s="20">
        <f t="shared" si="0"/>
        <v>0</v>
      </c>
      <c r="F60" s="20">
        <v>5.4</v>
      </c>
      <c r="G60" s="20">
        <v>0</v>
      </c>
    </row>
    <row r="61" spans="1:7" s="10" customFormat="1" ht="31.5">
      <c r="A61" s="8" t="s">
        <v>76</v>
      </c>
      <c r="B61" s="8"/>
      <c r="C61" s="9" t="s">
        <v>77</v>
      </c>
      <c r="D61" s="23">
        <v>200</v>
      </c>
      <c r="E61" s="23">
        <f t="shared" si="0"/>
        <v>-100</v>
      </c>
      <c r="F61" s="23">
        <v>100</v>
      </c>
      <c r="G61" s="23">
        <f>G62</f>
        <v>0</v>
      </c>
    </row>
    <row r="62" spans="1:7" s="16" customFormat="1" ht="47.25">
      <c r="A62" s="14" t="s">
        <v>78</v>
      </c>
      <c r="B62" s="14"/>
      <c r="C62" s="15" t="s">
        <v>79</v>
      </c>
      <c r="D62" s="22">
        <v>200</v>
      </c>
      <c r="E62" s="22">
        <f t="shared" si="0"/>
        <v>-100</v>
      </c>
      <c r="F62" s="22">
        <v>100</v>
      </c>
      <c r="G62" s="22">
        <f>G63</f>
        <v>0</v>
      </c>
    </row>
    <row r="63" spans="1:7" s="7" customFormat="1" ht="15.75">
      <c r="A63" s="18" t="s">
        <v>78</v>
      </c>
      <c r="B63" s="18" t="s">
        <v>33</v>
      </c>
      <c r="C63" s="19" t="s">
        <v>6</v>
      </c>
      <c r="D63" s="20">
        <v>200</v>
      </c>
      <c r="E63" s="20">
        <f t="shared" si="0"/>
        <v>-100</v>
      </c>
      <c r="F63" s="20">
        <v>100</v>
      </c>
      <c r="G63" s="20">
        <v>0</v>
      </c>
    </row>
    <row r="64" spans="1:7" s="10" customFormat="1" ht="15.75">
      <c r="A64" s="8" t="s">
        <v>80</v>
      </c>
      <c r="B64" s="8"/>
      <c r="C64" s="9" t="s">
        <v>81</v>
      </c>
      <c r="D64" s="23">
        <f>D65+D69+D72</f>
        <v>3289.8</v>
      </c>
      <c r="E64" s="23">
        <f t="shared" si="0"/>
        <v>-76.09999999999991</v>
      </c>
      <c r="F64" s="23">
        <f>F65+F69+F72</f>
        <v>3213.7000000000003</v>
      </c>
      <c r="G64" s="23">
        <f>G65+G69</f>
        <v>109.5</v>
      </c>
    </row>
    <row r="65" spans="1:7" s="16" customFormat="1" ht="15.75">
      <c r="A65" s="14" t="s">
        <v>82</v>
      </c>
      <c r="B65" s="14"/>
      <c r="C65" s="15" t="s">
        <v>83</v>
      </c>
      <c r="D65" s="22">
        <v>42.4</v>
      </c>
      <c r="E65" s="22">
        <f t="shared" si="0"/>
        <v>0</v>
      </c>
      <c r="F65" s="22">
        <v>42.4</v>
      </c>
      <c r="G65" s="22">
        <f>G66+G67+G68</f>
        <v>9.5</v>
      </c>
    </row>
    <row r="66" spans="1:7" s="7" customFormat="1" ht="15.75">
      <c r="A66" s="18" t="s">
        <v>82</v>
      </c>
      <c r="B66" s="18" t="s">
        <v>14</v>
      </c>
      <c r="C66" s="19" t="s">
        <v>15</v>
      </c>
      <c r="D66" s="20">
        <v>31</v>
      </c>
      <c r="E66" s="20">
        <f t="shared" si="0"/>
        <v>0</v>
      </c>
      <c r="F66" s="20">
        <v>31</v>
      </c>
      <c r="G66" s="20">
        <v>7.3</v>
      </c>
    </row>
    <row r="67" spans="1:7" s="7" customFormat="1" ht="15.75">
      <c r="A67" s="18" t="s">
        <v>82</v>
      </c>
      <c r="B67" s="18" t="s">
        <v>18</v>
      </c>
      <c r="C67" s="19" t="s">
        <v>19</v>
      </c>
      <c r="D67" s="20">
        <v>9.4</v>
      </c>
      <c r="E67" s="20">
        <f t="shared" si="0"/>
        <v>0</v>
      </c>
      <c r="F67" s="20">
        <v>9.4</v>
      </c>
      <c r="G67" s="20">
        <v>2.2</v>
      </c>
    </row>
    <row r="68" spans="1:7" s="7" customFormat="1" ht="31.5">
      <c r="A68" s="18" t="s">
        <v>82</v>
      </c>
      <c r="B68" s="18" t="s">
        <v>52</v>
      </c>
      <c r="C68" s="19" t="s">
        <v>53</v>
      </c>
      <c r="D68" s="20">
        <v>2</v>
      </c>
      <c r="E68" s="20">
        <f t="shared" si="0"/>
        <v>0</v>
      </c>
      <c r="F68" s="20">
        <v>2</v>
      </c>
      <c r="G68" s="20">
        <v>0</v>
      </c>
    </row>
    <row r="69" spans="1:7" s="16" customFormat="1" ht="15.75">
      <c r="A69" s="14" t="s">
        <v>84</v>
      </c>
      <c r="B69" s="14"/>
      <c r="C69" s="15" t="s">
        <v>85</v>
      </c>
      <c r="D69" s="22">
        <f>D70+D71</f>
        <v>2947.5</v>
      </c>
      <c r="E69" s="22">
        <f t="shared" si="0"/>
        <v>-0.09999999999990905</v>
      </c>
      <c r="F69" s="22">
        <f>F70+F71</f>
        <v>2947.4</v>
      </c>
      <c r="G69" s="22">
        <f>G70+G71</f>
        <v>100</v>
      </c>
    </row>
    <row r="70" spans="1:7" s="7" customFormat="1" ht="15.75">
      <c r="A70" s="18" t="s">
        <v>84</v>
      </c>
      <c r="B70" s="18" t="s">
        <v>32</v>
      </c>
      <c r="C70" s="19" t="s">
        <v>0</v>
      </c>
      <c r="D70" s="20">
        <v>2747.5</v>
      </c>
      <c r="E70" s="20">
        <f t="shared" si="0"/>
        <v>-260.0999999999999</v>
      </c>
      <c r="F70" s="20">
        <v>2487.4</v>
      </c>
      <c r="G70" s="20">
        <v>100</v>
      </c>
    </row>
    <row r="71" spans="1:7" s="7" customFormat="1" ht="15.75">
      <c r="A71" s="18" t="s">
        <v>84</v>
      </c>
      <c r="B71" s="18" t="s">
        <v>33</v>
      </c>
      <c r="C71" s="19" t="s">
        <v>6</v>
      </c>
      <c r="D71" s="20">
        <v>200</v>
      </c>
      <c r="E71" s="20">
        <f t="shared" si="0"/>
        <v>260</v>
      </c>
      <c r="F71" s="20">
        <v>460</v>
      </c>
      <c r="G71" s="20">
        <v>0</v>
      </c>
    </row>
    <row r="72" spans="1:7" s="16" customFormat="1" ht="15.75">
      <c r="A72" s="14" t="s">
        <v>86</v>
      </c>
      <c r="B72" s="14"/>
      <c r="C72" s="15" t="s">
        <v>87</v>
      </c>
      <c r="D72" s="22">
        <v>299.9</v>
      </c>
      <c r="E72" s="22">
        <f t="shared" si="0"/>
        <v>-75.99999999999997</v>
      </c>
      <c r="F72" s="22">
        <v>223.9</v>
      </c>
      <c r="G72" s="22">
        <f>G73+G75+G74</f>
        <v>0</v>
      </c>
    </row>
    <row r="73" spans="1:7" s="7" customFormat="1" ht="49.5" customHeight="1">
      <c r="A73" s="18" t="s">
        <v>86</v>
      </c>
      <c r="B73" s="18" t="s">
        <v>124</v>
      </c>
      <c r="C73" s="19" t="s">
        <v>125</v>
      </c>
      <c r="D73" s="20">
        <v>0</v>
      </c>
      <c r="E73" s="20">
        <f t="shared" si="0"/>
        <v>58</v>
      </c>
      <c r="F73" s="20">
        <v>58</v>
      </c>
      <c r="G73" s="20">
        <v>0</v>
      </c>
    </row>
    <row r="74" spans="1:7" s="7" customFormat="1" ht="15.75">
      <c r="A74" s="18" t="s">
        <v>86</v>
      </c>
      <c r="B74" s="18" t="s">
        <v>88</v>
      </c>
      <c r="C74" s="19" t="s">
        <v>89</v>
      </c>
      <c r="D74" s="20">
        <v>199.9</v>
      </c>
      <c r="E74" s="20">
        <f t="shared" si="0"/>
        <v>-84</v>
      </c>
      <c r="F74" s="20">
        <v>115.9</v>
      </c>
      <c r="G74" s="20">
        <v>0</v>
      </c>
    </row>
    <row r="75" spans="1:7" s="7" customFormat="1" ht="15.75">
      <c r="A75" s="18" t="s">
        <v>86</v>
      </c>
      <c r="B75" s="18" t="s">
        <v>33</v>
      </c>
      <c r="C75" s="19" t="s">
        <v>6</v>
      </c>
      <c r="D75" s="20">
        <v>50</v>
      </c>
      <c r="E75" s="20">
        <f aca="true" t="shared" si="1" ref="E75:E109">F75-D75</f>
        <v>0</v>
      </c>
      <c r="F75" s="20">
        <v>50</v>
      </c>
      <c r="G75" s="20">
        <v>0</v>
      </c>
    </row>
    <row r="76" spans="1:7" s="10" customFormat="1" ht="15.75">
      <c r="A76" s="8" t="s">
        <v>90</v>
      </c>
      <c r="B76" s="30"/>
      <c r="C76" s="9" t="s">
        <v>91</v>
      </c>
      <c r="D76" s="34">
        <f>D77+D79</f>
        <v>450</v>
      </c>
      <c r="E76" s="34">
        <f>F76-D76</f>
        <v>865.2</v>
      </c>
      <c r="F76" s="34">
        <f>F77+F79</f>
        <v>1315.2</v>
      </c>
      <c r="G76" s="34">
        <f>G77+G79</f>
        <v>191</v>
      </c>
    </row>
    <row r="77" spans="1:7" s="33" customFormat="1" ht="15.75">
      <c r="A77" s="14" t="s">
        <v>135</v>
      </c>
      <c r="B77" s="31"/>
      <c r="C77" s="32"/>
      <c r="D77" s="22">
        <f>D78</f>
        <v>0</v>
      </c>
      <c r="E77" s="22">
        <f>F77-D77</f>
        <v>387.8</v>
      </c>
      <c r="F77" s="22">
        <f>F78</f>
        <v>387.8</v>
      </c>
      <c r="G77" s="22">
        <f>G78</f>
        <v>0</v>
      </c>
    </row>
    <row r="78" spans="1:7" s="7" customFormat="1" ht="15.75">
      <c r="A78" s="18" t="s">
        <v>135</v>
      </c>
      <c r="B78" s="18" t="s">
        <v>136</v>
      </c>
      <c r="C78" s="19" t="s">
        <v>1</v>
      </c>
      <c r="D78" s="20">
        <v>0</v>
      </c>
      <c r="E78" s="20">
        <f>F78-D78</f>
        <v>387.8</v>
      </c>
      <c r="F78" s="20">
        <v>387.8</v>
      </c>
      <c r="G78" s="20">
        <v>0</v>
      </c>
    </row>
    <row r="79" spans="1:7" s="16" customFormat="1" ht="15.75">
      <c r="A79" s="14" t="s">
        <v>92</v>
      </c>
      <c r="B79" s="14"/>
      <c r="C79" s="15" t="s">
        <v>3</v>
      </c>
      <c r="D79" s="22">
        <v>450</v>
      </c>
      <c r="E79" s="22">
        <f t="shared" si="1"/>
        <v>477.4</v>
      </c>
      <c r="F79" s="22">
        <f>F80+F81+F82+F83</f>
        <v>927.4</v>
      </c>
      <c r="G79" s="22">
        <f>G80+G81+G82+G83</f>
        <v>191</v>
      </c>
    </row>
    <row r="80" spans="1:7" s="7" customFormat="1" ht="15.75">
      <c r="A80" s="18" t="s">
        <v>92</v>
      </c>
      <c r="B80" s="18" t="s">
        <v>30</v>
      </c>
      <c r="C80" s="19" t="s">
        <v>31</v>
      </c>
      <c r="D80" s="20">
        <v>400</v>
      </c>
      <c r="E80" s="20">
        <f t="shared" si="1"/>
        <v>0</v>
      </c>
      <c r="F80" s="20">
        <v>400</v>
      </c>
      <c r="G80" s="20">
        <v>190</v>
      </c>
    </row>
    <row r="81" spans="1:7" s="7" customFormat="1" ht="15.75">
      <c r="A81" s="18" t="s">
        <v>92</v>
      </c>
      <c r="B81" s="18" t="s">
        <v>32</v>
      </c>
      <c r="C81" s="19" t="s">
        <v>0</v>
      </c>
      <c r="D81" s="20">
        <v>0</v>
      </c>
      <c r="E81" s="20">
        <f t="shared" si="1"/>
        <v>49</v>
      </c>
      <c r="F81" s="20">
        <v>49</v>
      </c>
      <c r="G81" s="20">
        <v>0</v>
      </c>
    </row>
    <row r="82" spans="1:7" s="7" customFormat="1" ht="15.75">
      <c r="A82" s="18" t="s">
        <v>92</v>
      </c>
      <c r="B82" s="18" t="s">
        <v>33</v>
      </c>
      <c r="C82" s="19" t="s">
        <v>6</v>
      </c>
      <c r="D82" s="20">
        <v>0</v>
      </c>
      <c r="E82" s="20">
        <f t="shared" si="1"/>
        <v>162</v>
      </c>
      <c r="F82" s="20">
        <v>162</v>
      </c>
      <c r="G82" s="20">
        <v>1</v>
      </c>
    </row>
    <row r="83" spans="1:7" s="7" customFormat="1" ht="15.75">
      <c r="A83" s="18" t="s">
        <v>92</v>
      </c>
      <c r="B83" s="18" t="s">
        <v>32</v>
      </c>
      <c r="C83" s="19" t="s">
        <v>0</v>
      </c>
      <c r="D83" s="20">
        <v>50</v>
      </c>
      <c r="E83" s="20">
        <f t="shared" si="1"/>
        <v>266.4</v>
      </c>
      <c r="F83" s="20">
        <v>316.4</v>
      </c>
      <c r="G83" s="20">
        <v>0</v>
      </c>
    </row>
    <row r="84" spans="1:7" s="10" customFormat="1" ht="15.75">
      <c r="A84" s="8" t="s">
        <v>93</v>
      </c>
      <c r="B84" s="8"/>
      <c r="C84" s="9" t="s">
        <v>94</v>
      </c>
      <c r="D84" s="23">
        <f>D85</f>
        <v>60</v>
      </c>
      <c r="E84" s="23">
        <f t="shared" si="1"/>
        <v>11</v>
      </c>
      <c r="F84" s="23">
        <f>F85</f>
        <v>71</v>
      </c>
      <c r="G84" s="23">
        <f>G85</f>
        <v>13</v>
      </c>
    </row>
    <row r="85" spans="1:7" s="16" customFormat="1" ht="31.5">
      <c r="A85" s="14" t="s">
        <v>95</v>
      </c>
      <c r="B85" s="14"/>
      <c r="C85" s="15" t="s">
        <v>96</v>
      </c>
      <c r="D85" s="22">
        <f>D86</f>
        <v>60</v>
      </c>
      <c r="E85" s="22">
        <f t="shared" si="1"/>
        <v>11</v>
      </c>
      <c r="F85" s="22">
        <f>F86</f>
        <v>71</v>
      </c>
      <c r="G85" s="22">
        <f>G86</f>
        <v>13</v>
      </c>
    </row>
    <row r="86" spans="1:7" s="7" customFormat="1" ht="31.5">
      <c r="A86" s="18" t="s">
        <v>95</v>
      </c>
      <c r="B86" s="18" t="s">
        <v>97</v>
      </c>
      <c r="C86" s="19" t="s">
        <v>98</v>
      </c>
      <c r="D86" s="20">
        <v>60</v>
      </c>
      <c r="E86" s="20">
        <f t="shared" si="1"/>
        <v>11</v>
      </c>
      <c r="F86" s="20">
        <v>71</v>
      </c>
      <c r="G86" s="20">
        <v>13</v>
      </c>
    </row>
    <row r="87" spans="1:7" s="10" customFormat="1" ht="15.75">
      <c r="A87" s="8" t="s">
        <v>99</v>
      </c>
      <c r="B87" s="8"/>
      <c r="C87" s="9" t="s">
        <v>100</v>
      </c>
      <c r="D87" s="23">
        <f>D88</f>
        <v>3063.3</v>
      </c>
      <c r="E87" s="23">
        <f t="shared" si="1"/>
        <v>332</v>
      </c>
      <c r="F87" s="23">
        <v>3395.3</v>
      </c>
      <c r="G87" s="23">
        <f>G88</f>
        <v>1459.7999999999997</v>
      </c>
    </row>
    <row r="88" spans="1:7" s="16" customFormat="1" ht="15.75">
      <c r="A88" s="14" t="s">
        <v>101</v>
      </c>
      <c r="B88" s="14"/>
      <c r="C88" s="15" t="s">
        <v>102</v>
      </c>
      <c r="D88" s="22">
        <f>D89+D90+D91+D92+D93+D94+D95+D96+D97+D98+D99+D100+D101+D102+D103</f>
        <v>3063.3</v>
      </c>
      <c r="E88" s="22">
        <f t="shared" si="1"/>
        <v>332</v>
      </c>
      <c r="F88" s="22">
        <f>F89+F90+F91+F92+F93+F94+F95+F96+F97+F98+F99+F100+F101+F102+F103</f>
        <v>3395.3</v>
      </c>
      <c r="G88" s="22">
        <f>G89+G91+G93+G96+G97+G100</f>
        <v>1459.7999999999997</v>
      </c>
    </row>
    <row r="89" spans="1:7" s="7" customFormat="1" ht="15.75">
      <c r="A89" s="18" t="s">
        <v>101</v>
      </c>
      <c r="B89" s="18" t="s">
        <v>14</v>
      </c>
      <c r="C89" s="19" t="s">
        <v>15</v>
      </c>
      <c r="D89" s="20">
        <v>1620</v>
      </c>
      <c r="E89" s="20">
        <f t="shared" si="1"/>
        <v>250</v>
      </c>
      <c r="F89" s="20">
        <v>1870</v>
      </c>
      <c r="G89" s="20">
        <v>871.9</v>
      </c>
    </row>
    <row r="90" spans="1:7" s="7" customFormat="1" ht="15.75">
      <c r="A90" s="18" t="s">
        <v>101</v>
      </c>
      <c r="B90" s="18" t="s">
        <v>26</v>
      </c>
      <c r="C90" s="19" t="s">
        <v>27</v>
      </c>
      <c r="D90" s="20">
        <v>30</v>
      </c>
      <c r="E90" s="20">
        <f t="shared" si="1"/>
        <v>0</v>
      </c>
      <c r="F90" s="20">
        <v>30</v>
      </c>
      <c r="G90" s="20">
        <v>0</v>
      </c>
    </row>
    <row r="91" spans="1:7" s="7" customFormat="1" ht="15.75">
      <c r="A91" s="18" t="s">
        <v>101</v>
      </c>
      <c r="B91" s="18" t="s">
        <v>18</v>
      </c>
      <c r="C91" s="19" t="s">
        <v>19</v>
      </c>
      <c r="D91" s="20">
        <v>493</v>
      </c>
      <c r="E91" s="20">
        <f t="shared" si="1"/>
        <v>93</v>
      </c>
      <c r="F91" s="20">
        <v>586</v>
      </c>
      <c r="G91" s="20">
        <v>246.7</v>
      </c>
    </row>
    <row r="92" spans="1:7" s="7" customFormat="1" ht="15.75">
      <c r="A92" s="18" t="s">
        <v>101</v>
      </c>
      <c r="B92" s="18" t="s">
        <v>20</v>
      </c>
      <c r="C92" s="19" t="s">
        <v>17</v>
      </c>
      <c r="D92" s="20">
        <v>33.3</v>
      </c>
      <c r="E92" s="20">
        <f t="shared" si="1"/>
        <v>0</v>
      </c>
      <c r="F92" s="20">
        <v>33.3</v>
      </c>
      <c r="G92" s="20">
        <v>0</v>
      </c>
    </row>
    <row r="93" spans="1:7" s="7" customFormat="1" ht="15.75">
      <c r="A93" s="18" t="s">
        <v>101</v>
      </c>
      <c r="B93" s="18" t="s">
        <v>30</v>
      </c>
      <c r="C93" s="19" t="s">
        <v>31</v>
      </c>
      <c r="D93" s="20">
        <v>350</v>
      </c>
      <c r="E93" s="20">
        <f t="shared" si="1"/>
        <v>0</v>
      </c>
      <c r="F93" s="20">
        <v>350</v>
      </c>
      <c r="G93" s="20">
        <v>241</v>
      </c>
    </row>
    <row r="94" spans="1:7" s="7" customFormat="1" ht="15.75">
      <c r="A94" s="18" t="s">
        <v>101</v>
      </c>
      <c r="B94" s="18" t="s">
        <v>32</v>
      </c>
      <c r="C94" s="19" t="s">
        <v>0</v>
      </c>
      <c r="D94" s="20">
        <v>4</v>
      </c>
      <c r="E94" s="20">
        <f t="shared" si="1"/>
        <v>0</v>
      </c>
      <c r="F94" s="20">
        <v>4</v>
      </c>
      <c r="G94" s="20">
        <v>0</v>
      </c>
    </row>
    <row r="95" spans="1:7" s="7" customFormat="1" ht="15.75">
      <c r="A95" s="18" t="s">
        <v>101</v>
      </c>
      <c r="B95" s="18" t="s">
        <v>33</v>
      </c>
      <c r="C95" s="19" t="s">
        <v>6</v>
      </c>
      <c r="D95" s="20">
        <v>30</v>
      </c>
      <c r="E95" s="20">
        <f t="shared" si="1"/>
        <v>-10</v>
      </c>
      <c r="F95" s="20">
        <v>20</v>
      </c>
      <c r="G95" s="20">
        <v>0</v>
      </c>
    </row>
    <row r="96" spans="1:7" s="7" customFormat="1" ht="15.75">
      <c r="A96" s="18" t="s">
        <v>101</v>
      </c>
      <c r="B96" s="18" t="s">
        <v>130</v>
      </c>
      <c r="C96" s="19" t="s">
        <v>131</v>
      </c>
      <c r="D96" s="20">
        <v>0</v>
      </c>
      <c r="E96" s="20">
        <f t="shared" si="1"/>
        <v>10</v>
      </c>
      <c r="F96" s="20">
        <v>10</v>
      </c>
      <c r="G96" s="20">
        <v>5.1</v>
      </c>
    </row>
    <row r="97" spans="1:7" s="7" customFormat="1" ht="15.75">
      <c r="A97" s="18" t="s">
        <v>101</v>
      </c>
      <c r="B97" s="18" t="s">
        <v>115</v>
      </c>
      <c r="C97" s="19" t="s">
        <v>116</v>
      </c>
      <c r="D97" s="20">
        <v>97</v>
      </c>
      <c r="E97" s="20">
        <f t="shared" si="1"/>
        <v>0</v>
      </c>
      <c r="F97" s="20">
        <v>97</v>
      </c>
      <c r="G97" s="20">
        <v>30</v>
      </c>
    </row>
    <row r="98" spans="1:7" s="7" customFormat="1" ht="15.75">
      <c r="A98" s="18" t="s">
        <v>101</v>
      </c>
      <c r="B98" s="18" t="s">
        <v>42</v>
      </c>
      <c r="C98" s="19" t="s">
        <v>43</v>
      </c>
      <c r="D98" s="20">
        <v>5</v>
      </c>
      <c r="E98" s="20">
        <f t="shared" si="1"/>
        <v>0</v>
      </c>
      <c r="F98" s="20">
        <v>5</v>
      </c>
      <c r="G98" s="20">
        <v>0</v>
      </c>
    </row>
    <row r="99" spans="1:7" s="7" customFormat="1" ht="15.75">
      <c r="A99" s="18" t="s">
        <v>101</v>
      </c>
      <c r="B99" s="18" t="s">
        <v>44</v>
      </c>
      <c r="C99" s="19" t="s">
        <v>45</v>
      </c>
      <c r="D99" s="20">
        <v>100</v>
      </c>
      <c r="E99" s="20">
        <f t="shared" si="1"/>
        <v>-15.099999999999994</v>
      </c>
      <c r="F99" s="20">
        <v>84.9</v>
      </c>
      <c r="G99" s="20">
        <v>0</v>
      </c>
    </row>
    <row r="100" spans="1:7" s="7" customFormat="1" ht="15.75">
      <c r="A100" s="18" t="s">
        <v>101</v>
      </c>
      <c r="B100" s="18" t="s">
        <v>117</v>
      </c>
      <c r="C100" s="19" t="s">
        <v>118</v>
      </c>
      <c r="D100" s="20">
        <v>50</v>
      </c>
      <c r="E100" s="20">
        <f t="shared" si="1"/>
        <v>65.1</v>
      </c>
      <c r="F100" s="20">
        <v>115.1</v>
      </c>
      <c r="G100" s="20">
        <v>65.1</v>
      </c>
    </row>
    <row r="101" spans="1:7" s="7" customFormat="1" ht="15.75">
      <c r="A101" s="18" t="s">
        <v>101</v>
      </c>
      <c r="B101" s="18" t="s">
        <v>119</v>
      </c>
      <c r="C101" s="19" t="s">
        <v>120</v>
      </c>
      <c r="D101" s="20">
        <v>1</v>
      </c>
      <c r="E101" s="20">
        <f t="shared" si="1"/>
        <v>0</v>
      </c>
      <c r="F101" s="20">
        <v>1</v>
      </c>
      <c r="G101" s="20">
        <v>0</v>
      </c>
    </row>
    <row r="102" spans="1:7" s="7" customFormat="1" ht="15.75">
      <c r="A102" s="18" t="s">
        <v>101</v>
      </c>
      <c r="B102" s="18" t="s">
        <v>50</v>
      </c>
      <c r="C102" s="19" t="s">
        <v>51</v>
      </c>
      <c r="D102" s="20">
        <v>50</v>
      </c>
      <c r="E102" s="20">
        <f t="shared" si="1"/>
        <v>0</v>
      </c>
      <c r="F102" s="20">
        <v>50</v>
      </c>
      <c r="G102" s="20">
        <v>0</v>
      </c>
    </row>
    <row r="103" spans="1:7" s="7" customFormat="1" ht="15.75">
      <c r="A103" s="18" t="s">
        <v>101</v>
      </c>
      <c r="B103" s="18" t="s">
        <v>54</v>
      </c>
      <c r="C103" s="19" t="s">
        <v>55</v>
      </c>
      <c r="D103" s="20">
        <v>200</v>
      </c>
      <c r="E103" s="20">
        <f t="shared" si="1"/>
        <v>-61</v>
      </c>
      <c r="F103" s="20">
        <v>139</v>
      </c>
      <c r="G103" s="20">
        <v>0</v>
      </c>
    </row>
    <row r="104" spans="1:7" s="10" customFormat="1" ht="15.75">
      <c r="A104" s="8" t="s">
        <v>103</v>
      </c>
      <c r="B104" s="8"/>
      <c r="C104" s="9" t="s">
        <v>104</v>
      </c>
      <c r="D104" s="23">
        <v>252</v>
      </c>
      <c r="E104" s="23">
        <f t="shared" si="1"/>
        <v>-200</v>
      </c>
      <c r="F104" s="23">
        <f>F105</f>
        <v>52</v>
      </c>
      <c r="G104" s="23">
        <f>G105</f>
        <v>0</v>
      </c>
    </row>
    <row r="105" spans="1:7" s="16" customFormat="1" ht="15.75">
      <c r="A105" s="14" t="s">
        <v>105</v>
      </c>
      <c r="B105" s="14"/>
      <c r="C105" s="15" t="s">
        <v>106</v>
      </c>
      <c r="D105" s="22">
        <v>252</v>
      </c>
      <c r="E105" s="22">
        <f t="shared" si="1"/>
        <v>-200</v>
      </c>
      <c r="F105" s="22">
        <f>F106</f>
        <v>52</v>
      </c>
      <c r="G105" s="22">
        <f>G106</f>
        <v>0</v>
      </c>
    </row>
    <row r="106" spans="1:7" s="7" customFormat="1" ht="31.5">
      <c r="A106" s="18" t="s">
        <v>105</v>
      </c>
      <c r="B106" s="18" t="s">
        <v>107</v>
      </c>
      <c r="C106" s="19" t="s">
        <v>108</v>
      </c>
      <c r="D106" s="20">
        <v>252</v>
      </c>
      <c r="E106" s="20">
        <f t="shared" si="1"/>
        <v>-200</v>
      </c>
      <c r="F106" s="20">
        <v>52</v>
      </c>
      <c r="G106" s="20">
        <v>0</v>
      </c>
    </row>
    <row r="107" spans="1:7" s="10" customFormat="1" ht="31.5">
      <c r="A107" s="8" t="s">
        <v>109</v>
      </c>
      <c r="B107" s="8"/>
      <c r="C107" s="9" t="s">
        <v>110</v>
      </c>
      <c r="D107" s="23">
        <v>1</v>
      </c>
      <c r="E107" s="23">
        <f t="shared" si="1"/>
        <v>0</v>
      </c>
      <c r="F107" s="23">
        <v>1</v>
      </c>
      <c r="G107" s="23">
        <f>G108</f>
        <v>0</v>
      </c>
    </row>
    <row r="108" spans="1:7" s="16" customFormat="1" ht="31.5">
      <c r="A108" s="14" t="s">
        <v>111</v>
      </c>
      <c r="B108" s="14"/>
      <c r="C108" s="15" t="s">
        <v>112</v>
      </c>
      <c r="D108" s="22">
        <v>1</v>
      </c>
      <c r="E108" s="22">
        <f t="shared" si="1"/>
        <v>0</v>
      </c>
      <c r="F108" s="22">
        <v>1</v>
      </c>
      <c r="G108" s="22">
        <f>G109</f>
        <v>0</v>
      </c>
    </row>
    <row r="109" spans="1:7" s="7" customFormat="1" ht="15.75">
      <c r="A109" s="18" t="s">
        <v>111</v>
      </c>
      <c r="B109" s="18" t="s">
        <v>113</v>
      </c>
      <c r="C109" s="19" t="s">
        <v>5</v>
      </c>
      <c r="D109" s="20">
        <v>1</v>
      </c>
      <c r="E109" s="20">
        <f t="shared" si="1"/>
        <v>0</v>
      </c>
      <c r="F109" s="20">
        <v>1</v>
      </c>
      <c r="G109" s="20">
        <v>0</v>
      </c>
    </row>
  </sheetData>
  <sheetProtection/>
  <mergeCells count="4">
    <mergeCell ref="J1:L1"/>
    <mergeCell ref="A4:C4"/>
    <mergeCell ref="A2:G2"/>
    <mergeCell ref="E1:G1"/>
  </mergeCells>
  <printOptions/>
  <pageMargins left="0.984251968503937" right="0.3937007874015748" top="0.3937007874015748" bottom="0.3937007874015748" header="0.196850393700787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OLGA</cp:lastModifiedBy>
  <cp:lastPrinted>2016-06-20T07:32:27Z</cp:lastPrinted>
  <dcterms:created xsi:type="dcterms:W3CDTF">2007-10-26T05:01:23Z</dcterms:created>
  <dcterms:modified xsi:type="dcterms:W3CDTF">2016-06-20T07:33:47Z</dcterms:modified>
  <cp:category/>
  <cp:version/>
  <cp:contentType/>
  <cp:contentStatus/>
</cp:coreProperties>
</file>