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д" sheetId="1" r:id="rId1"/>
  </sheets>
  <definedNames>
    <definedName name="_xlnm.Print_Area" localSheetId="0">'Вд'!$A$1:$F$71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8" authorId="0">
      <text>
        <r>
          <rPr>
            <b/>
            <sz val="8"/>
            <rFont val="Tahoma"/>
            <family val="2"/>
          </rPr>
          <t>Алёна: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<sst xmlns="http://schemas.openxmlformats.org/spreadsheetml/2006/main" count="130" uniqueCount="127">
  <si>
    <t>тыс. руб.</t>
  </si>
  <si>
    <t>Наименование платежей</t>
  </si>
  <si>
    <t>Код 
бюджетной классификации</t>
  </si>
  <si>
    <t>НАЛОГОВЫЕ И НЕНАЛОГОВЫЕ ДОХОДЫ</t>
  </si>
  <si>
    <t>НАЛОГИ НА ПРИБЫЛЬ, ДОХОДЫ</t>
  </si>
  <si>
    <t>Налог на доходы физических лиц</t>
  </si>
  <si>
    <t>1 01 02030 01 0000 110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</si>
  <si>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</si>
  <si>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</si>
  <si>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</si>
  <si>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</si>
  <si>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</si>
  <si>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</si>
  <si>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</si>
  <si>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</si>
  <si>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</si>
  <si>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</si>
  <si>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</si>
  <si>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</si>
  <si>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</si>
  <si>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</si>
  <si>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</si>
  <si>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</si>
  <si>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</si>
  <si>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  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</si>
  <si>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</si>
  <si>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</si>
  <si>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</si>
  <si>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</si>
  <si>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</si>
  <si>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</si>
  <si>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</si>
  <si>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</si>
  <si>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2 02 02079 00 0000 151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</si>
  <si>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70%)</t>
  </si>
  <si>
    <t>2 02 02079 10 0000 151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</si>
  <si>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</si>
  <si>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</si>
  <si>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Прочие субсидии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</si>
  <si>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</si>
  <si>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</si>
  <si>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</si>
  <si>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</si>
  <si>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</si>
  <si>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</si>
  <si>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</si>
  <si>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</si>
  <si>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</si>
  <si>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</si>
  <si>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</si>
  <si>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</si>
  <si>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</si>
  <si>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</si>
  <si>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</si>
  <si>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</si>
  <si>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</si>
  <si>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городскких поселений на выравнивание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</si>
  <si>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</si>
  <si>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</si>
  <si>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</si>
  <si>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Земельный налог с физических лиц, обладающих земельным участком, расположенным в границах  городских  поселений</t>
  </si>
  <si>
    <t>Внесение изменений</t>
  </si>
  <si>
    <t>1 01 02040 01 0000 110</t>
  </si>
  <si>
    <t>ВОЗВРАТ ОСТАТКОВ СУБСИДИЙ, СУБВЕНЦИЙ И ИНЫХ МЕЖБЮДЖЕТНЫХ ТРАНСФЕРТОВ, ИМЕЮЩИХ ЦЕЛЕВОЕ НАЗНАЧЕНИЕ, ПРОШЛЫХ ЛЕТ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</si>
  <si>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</si>
  <si>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</si>
  <si>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</si>
  <si>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</si>
  <si>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1 01 02020 01 0000 110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</si>
  <si>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</si>
  <si>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</si>
  <si>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</si>
  <si>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1 16 00000 0000 00 000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</si>
  <si>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</si>
  <si>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</si>
  <si>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</si>
  <si>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</si>
  <si>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План на 2016 год</t>
  </si>
  <si>
    <t>Уточненный план на 2016 год</t>
  </si>
  <si>
    <t>ВНЕСЕНИЕ ИЗМЕНЕНИЙ И ДОПОЛНЕНИЙ В ДОХОДНУЮ ЧАСТЬ БЮДЖЕТА 
ВИДИМСКОГО МУНИЦИПАЛЬНОГО ОБРАЗОВАНИЯ
НА 2016 ГОД</t>
  </si>
  <si>
    <t>Исполнение на 01.06.2016 года</t>
  </si>
  <si>
    <t>000 1 00 00000 00 0000 000</t>
  </si>
  <si>
    <t>000 1 01 00000 00 0000 000</t>
  </si>
  <si>
    <t>000 1 01 02000 00 0000 000</t>
  </si>
  <si>
    <t>182 1 01 02010 01 0000 110</t>
  </si>
  <si>
    <t>000 1 03 00000 00 0000 000</t>
  </si>
  <si>
    <t>000 1 03 02000 01 0000 110</t>
  </si>
  <si>
    <t>100 1 03 02230 01 0000 110</t>
  </si>
  <si>
    <t>100 1 03 02240 01 0000 110</t>
  </si>
  <si>
    <t>100 1 03 02250 01 0000 110</t>
  </si>
  <si>
    <t>100 1 03 02260 01 0000 110</t>
  </si>
  <si>
    <t>000 1 06 00000 00 0000 000</t>
  </si>
  <si>
    <t>000 1 06 01000 00 0000 000</t>
  </si>
  <si>
    <t>182 1 06 01030 13 0000 110</t>
  </si>
  <si>
    <t>000 1 06 06000 00 0000 000</t>
  </si>
  <si>
    <t>182 1 06 06033 13 0000 110</t>
  </si>
  <si>
    <t>182 1 06 06043 13 0000 110</t>
  </si>
  <si>
    <t>000 1 08 00000 00 0000 000</t>
  </si>
  <si>
    <t>000 1 08 04000 01 0000 110</t>
  </si>
  <si>
    <t>903 1 08 04020 01 0000 110</t>
  </si>
  <si>
    <t>000 1 11 00000 00 0000 000</t>
  </si>
  <si>
    <t>000 1 11 05000 00 0000 000</t>
  </si>
  <si>
    <t>000 1 11 09000 00 0000 120</t>
  </si>
  <si>
    <t>903 1 11 09045 13 0000 120</t>
  </si>
  <si>
    <t>000 1 13 00000 00 0000 000</t>
  </si>
  <si>
    <t>000 1 13 01990 00 0000 130</t>
  </si>
  <si>
    <t>903 1 13 01995 13 0000 130</t>
  </si>
  <si>
    <t>000 1 14 00000 00 0000 000</t>
  </si>
  <si>
    <t>000 1 14 06000 00 0000 430</t>
  </si>
  <si>
    <t>903 1 14 06013 13 0000 430</t>
  </si>
  <si>
    <t>903 1 11 05013 13 0000 120</t>
  </si>
  <si>
    <t>966 1 11 05013 13 0000 120</t>
  </si>
  <si>
    <t>Приложение № 1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2016 год» от 29.12.2015г. № 115»
от " 20 " июня 2016 года № 22</t>
  </si>
  <si>
    <t>000 2 00 00000 00 0000 000</t>
  </si>
  <si>
    <t>000 2 02 00000 00 0000 000</t>
  </si>
  <si>
    <t>000 2 02 01001 00 0000 151</t>
  </si>
  <si>
    <t>903 2 02 01001 13 0000 151</t>
  </si>
  <si>
    <t>000 2 02 01000 00 0000 151</t>
  </si>
  <si>
    <t>000 2 02 02000 00 0000 151</t>
  </si>
  <si>
    <t>000 2 02 02999 00 0000 151</t>
  </si>
  <si>
    <t>903 2 02 02999 13 0000 151</t>
  </si>
  <si>
    <t>000 2 02 03000 00 0000 151</t>
  </si>
  <si>
    <t>000 2 02 03015 00 0000 151</t>
  </si>
  <si>
    <t>903 2 02 03015 13 0000 151</t>
  </si>
  <si>
    <t>000 2 02 03024 00 0000 151</t>
  </si>
  <si>
    <t>903 2 02 03024 13 0000 151</t>
  </si>
  <si>
    <t>000 2 19 00000 00 0000 000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</si>
</sst>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58" applyFont="1" applyAlignment="1">
      <alignment vertical="center"/>
      <protection/>
    </xf>
    <xf numFmtId="0" fontId="6" fillId="0" borderId="0" xfId="58" applyNumberFormat="1" applyFont="1" applyFill="1" applyAlignment="1" applyProtection="1">
      <alignment horizontal="centerContinuous" vertical="center"/>
      <protection hidden="1"/>
    </xf>
    <xf numFmtId="0" fontId="7" fillId="0" borderId="0" xfId="53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8" applyFont="1" applyFill="1" applyAlignment="1" applyProtection="1">
      <alignment vertical="center"/>
      <protection hidden="1"/>
    </xf>
    <xf numFmtId="0" fontId="12" fillId="0" borderId="0" xfId="58" applyFont="1" applyAlignment="1">
      <alignment vertical="center"/>
      <protection/>
    </xf>
    <xf numFmtId="0" fontId="13" fillId="33" borderId="10" xfId="58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Alignment="1">
      <alignment vertical="center"/>
      <protection/>
    </xf>
    <xf numFmtId="0" fontId="11" fillId="34" borderId="10" xfId="58" applyNumberFormat="1" applyFont="1" applyFill="1" applyBorder="1" applyAlignment="1" applyProtection="1">
      <alignment horizontal="left" vertical="center" wrapText="1" indent="1"/>
      <protection hidden="1"/>
    </xf>
    <xf numFmtId="0" fontId="15" fillId="0" borderId="0" xfId="58" applyFont="1" applyAlignment="1">
      <alignment vertical="center"/>
      <protection/>
    </xf>
    <xf numFmtId="0" fontId="11" fillId="0" borderId="10" xfId="58" applyNumberFormat="1" applyFont="1" applyFill="1" applyBorder="1" applyAlignment="1" applyProtection="1">
      <alignment horizontal="left" vertical="center" wrapText="1" indent="2"/>
      <protection hidden="1"/>
    </xf>
    <xf numFmtId="0" fontId="16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 horizontal="left" wrapText="1" indent="3"/>
    </xf>
    <xf numFmtId="49" fontId="17" fillId="0" borderId="10" xfId="0" applyNumberFormat="1" applyFont="1" applyBorder="1" applyAlignment="1">
      <alignment horizontal="left" vertical="center" wrapText="1" indent="3"/>
    </xf>
    <xf numFmtId="49" fontId="11" fillId="34" borderId="10" xfId="61" applyNumberFormat="1" applyFont="1" applyFill="1" applyBorder="1" applyAlignment="1">
      <alignment horizontal="left" vertical="center" wrapText="1" indent="1"/>
      <protection/>
    </xf>
    <xf numFmtId="49" fontId="16" fillId="35" borderId="10" xfId="61" applyNumberFormat="1" applyFont="1" applyFill="1" applyBorder="1" applyAlignment="1">
      <alignment horizontal="center" vertical="center" wrapText="1"/>
      <protection/>
    </xf>
    <xf numFmtId="0" fontId="11" fillId="34" borderId="10" xfId="60" applyFont="1" applyFill="1" applyBorder="1" applyAlignment="1">
      <alignment horizontal="left" vertical="center" indent="1"/>
      <protection/>
    </xf>
    <xf numFmtId="0" fontId="11" fillId="0" borderId="10" xfId="60" applyFont="1" applyBorder="1" applyAlignment="1">
      <alignment horizontal="left" vertical="center" wrapText="1" indent="2"/>
      <protection/>
    </xf>
    <xf numFmtId="49" fontId="16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left" vertical="center" wrapText="1" indent="3"/>
      <protection/>
    </xf>
    <xf numFmtId="0" fontId="11" fillId="36" borderId="10" xfId="59" applyFont="1" applyFill="1" applyBorder="1" applyAlignment="1">
      <alignment vertical="center" wrapText="1"/>
      <protection/>
    </xf>
    <xf numFmtId="0" fontId="11" fillId="0" borderId="10" xfId="54" applyNumberFormat="1" applyFont="1" applyFill="1" applyBorder="1" applyAlignment="1" applyProtection="1">
      <alignment horizontal="left" vertical="center" wrapText="1" indent="2"/>
      <protection hidden="1"/>
    </xf>
    <xf numFmtId="0" fontId="17" fillId="0" borderId="10" xfId="0" applyNumberFormat="1" applyFont="1" applyBorder="1" applyAlignment="1">
      <alignment horizontal="left" vertical="center" wrapText="1" indent="3"/>
    </xf>
    <xf numFmtId="0" fontId="11" fillId="34" borderId="10" xfId="0" applyFont="1" applyFill="1" applyBorder="1" applyAlignment="1">
      <alignment horizontal="left" vertical="center" wrapText="1" indent="1"/>
    </xf>
    <xf numFmtId="0" fontId="11" fillId="35" borderId="10" xfId="0" applyFont="1" applyFill="1" applyBorder="1" applyAlignment="1">
      <alignment horizontal="left" indent="2"/>
    </xf>
    <xf numFmtId="49" fontId="16" fillId="35" borderId="10" xfId="0" applyNumberFormat="1" applyFont="1" applyFill="1" applyBorder="1" applyAlignment="1">
      <alignment horizontal="center" vertical="center"/>
    </xf>
    <xf numFmtId="0" fontId="11" fillId="34" borderId="10" xfId="60" applyFont="1" applyFill="1" applyBorder="1" applyAlignment="1">
      <alignment horizontal="left" vertical="center" wrapText="1" indent="1"/>
      <protection/>
    </xf>
    <xf numFmtId="0" fontId="10" fillId="34" borderId="10" xfId="0" applyFont="1" applyFill="1" applyBorder="1" applyAlignment="1">
      <alignment vertical="center" wrapText="1"/>
    </xf>
    <xf numFmtId="0" fontId="12" fillId="0" borderId="0" xfId="55" applyFont="1" applyAlignment="1">
      <alignment vertical="center"/>
      <protection/>
    </xf>
    <xf numFmtId="0" fontId="11" fillId="34" borderId="10" xfId="55" applyNumberFormat="1" applyFont="1" applyFill="1" applyBorder="1" applyAlignment="1" applyProtection="1">
      <alignment horizontal="left" vertical="center" wrapText="1" indent="1"/>
      <protection hidden="1"/>
    </xf>
    <xf numFmtId="0" fontId="11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1" fontId="16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>
      <alignment horizontal="left" vertical="center" wrapText="1" indent="3"/>
    </xf>
    <xf numFmtId="0" fontId="17" fillId="36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left" vertical="center" wrapText="1" indent="2"/>
    </xf>
    <xf numFmtId="49" fontId="16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0" xfId="0" applyFont="1" applyFill="1" applyBorder="1" applyAlignment="1">
      <alignment horizontal="left" vertical="center" wrapText="1" indent="2"/>
    </xf>
    <xf numFmtId="49" fontId="17" fillId="36" borderId="10" xfId="0" applyNumberFormat="1" applyFont="1" applyFill="1" applyBorder="1" applyAlignment="1">
      <alignment horizontal="left" vertical="center" wrapText="1" indent="1"/>
    </xf>
    <xf numFmtId="49" fontId="17" fillId="0" borderId="10" xfId="0" applyNumberFormat="1" applyFont="1" applyBorder="1" applyAlignment="1">
      <alignment horizontal="left" vertical="center" wrapText="1" indent="2"/>
    </xf>
    <xf numFmtId="0" fontId="13" fillId="33" borderId="10" xfId="58" applyNumberFormat="1" applyFont="1" applyFill="1" applyBorder="1" applyAlignment="1" applyProtection="1">
      <alignment vertical="center"/>
      <protection hidden="1"/>
    </xf>
    <xf numFmtId="0" fontId="18" fillId="0" borderId="0" xfId="58" applyFont="1" applyAlignment="1">
      <alignment vertical="center"/>
      <protection/>
    </xf>
    <xf numFmtId="0" fontId="19" fillId="0" borderId="0" xfId="58" applyFont="1" applyFill="1" applyAlignment="1" applyProtection="1">
      <alignment vertical="center"/>
      <protection hidden="1"/>
    </xf>
    <xf numFmtId="0" fontId="15" fillId="0" borderId="0" xfId="57" applyFont="1" applyAlignment="1">
      <alignment vertical="center"/>
      <protection/>
    </xf>
    <xf numFmtId="0" fontId="17" fillId="0" borderId="10" xfId="0" applyFont="1" applyBorder="1" applyAlignment="1" applyProtection="1">
      <alignment horizontal="left" vertical="center" wrapText="1" indent="3"/>
      <protection locked="0"/>
    </xf>
    <xf numFmtId="0" fontId="22" fillId="0" borderId="10" xfId="0" applyFont="1" applyBorder="1" applyAlignment="1">
      <alignment horizontal="left" vertical="center" wrapText="1" indent="3"/>
    </xf>
    <xf numFmtId="0" fontId="22" fillId="0" borderId="10" xfId="0" applyFont="1" applyBorder="1" applyAlignment="1">
      <alignment horizontal="center" vertical="center"/>
    </xf>
    <xf numFmtId="0" fontId="4" fillId="0" borderId="0" xfId="58" applyFont="1" applyAlignment="1">
      <alignment horizontal="center" vertical="center"/>
      <protection/>
    </xf>
    <xf numFmtId="0" fontId="11" fillId="37" borderId="10" xfId="0" applyFont="1" applyFill="1" applyBorder="1" applyAlignment="1">
      <alignment horizontal="left" vertical="center" wrapText="1"/>
    </xf>
    <xf numFmtId="198" fontId="13" fillId="33" borderId="10" xfId="58" applyNumberFormat="1" applyFont="1" applyFill="1" applyBorder="1" applyAlignment="1">
      <alignment vertical="center"/>
      <protection/>
    </xf>
    <xf numFmtId="198" fontId="11" fillId="34" borderId="10" xfId="58" applyNumberFormat="1" applyFont="1" applyFill="1" applyBorder="1" applyAlignment="1">
      <alignment horizontal="right" vertical="center"/>
      <protection/>
    </xf>
    <xf numFmtId="198" fontId="11" fillId="0" borderId="10" xfId="58" applyNumberFormat="1" applyFont="1" applyBorder="1" applyAlignment="1">
      <alignment horizontal="right" vertical="center"/>
      <protection/>
    </xf>
    <xf numFmtId="198" fontId="17" fillId="0" borderId="10" xfId="58" applyNumberFormat="1" applyFont="1" applyBorder="1" applyAlignment="1">
      <alignment horizontal="right" vertical="center"/>
      <protection/>
    </xf>
    <xf numFmtId="198" fontId="17" fillId="0" borderId="10" xfId="58" applyNumberFormat="1" applyFont="1" applyBorder="1" applyAlignment="1">
      <alignment vertical="center"/>
      <protection/>
    </xf>
    <xf numFmtId="198" fontId="17" fillId="0" borderId="10" xfId="58" applyNumberFormat="1" applyFont="1" applyFill="1" applyBorder="1" applyAlignment="1" applyProtection="1">
      <alignment horizontal="right" vertical="center" wrapText="1"/>
      <protection hidden="1"/>
    </xf>
    <xf numFmtId="198" fontId="11" fillId="34" borderId="10" xfId="58" applyNumberFormat="1" applyFont="1" applyFill="1" applyBorder="1" applyAlignment="1" applyProtection="1">
      <alignment horizontal="right" vertical="center" wrapText="1"/>
      <protection hidden="1"/>
    </xf>
    <xf numFmtId="198" fontId="11" fillId="0" borderId="10" xfId="58" applyNumberFormat="1" applyFont="1" applyFill="1" applyBorder="1" applyAlignment="1" applyProtection="1">
      <alignment horizontal="right" vertical="center" wrapText="1"/>
      <protection hidden="1"/>
    </xf>
    <xf numFmtId="198" fontId="11" fillId="36" borderId="10" xfId="58" applyNumberFormat="1" applyFont="1" applyFill="1" applyBorder="1" applyAlignment="1">
      <alignment horizontal="right" vertical="center"/>
      <protection/>
    </xf>
    <xf numFmtId="198" fontId="13" fillId="33" borderId="10" xfId="58" applyNumberFormat="1" applyFont="1" applyFill="1" applyBorder="1" applyAlignment="1">
      <alignment horizontal="right" vertical="center"/>
      <protection/>
    </xf>
    <xf numFmtId="198" fontId="11" fillId="34" borderId="10" xfId="54" applyNumberFormat="1" applyFont="1" applyFill="1" applyBorder="1" applyAlignment="1">
      <alignment horizontal="right" vertical="center"/>
      <protection/>
    </xf>
    <xf numFmtId="198" fontId="11" fillId="34" borderId="10" xfId="55" applyNumberFormat="1" applyFont="1" applyFill="1" applyBorder="1" applyAlignment="1">
      <alignment horizontal="right" vertical="center"/>
      <protection/>
    </xf>
    <xf numFmtId="198" fontId="11" fillId="0" borderId="10" xfId="55" applyNumberFormat="1" applyFont="1" applyBorder="1" applyAlignment="1">
      <alignment horizontal="right" vertical="center"/>
      <protection/>
    </xf>
    <xf numFmtId="198" fontId="17" fillId="0" borderId="10" xfId="55" applyNumberFormat="1" applyFont="1" applyBorder="1" applyAlignment="1">
      <alignment horizontal="right" vertical="center"/>
      <protection/>
    </xf>
    <xf numFmtId="198" fontId="17" fillId="0" borderId="10" xfId="55" applyNumberFormat="1" applyFont="1" applyBorder="1" applyAlignment="1">
      <alignment vertical="center"/>
      <protection/>
    </xf>
    <xf numFmtId="198" fontId="17" fillId="36" borderId="10" xfId="55" applyNumberFormat="1" applyFont="1" applyFill="1" applyBorder="1" applyAlignment="1">
      <alignment horizontal="right" vertical="center"/>
      <protection/>
    </xf>
    <xf numFmtId="198" fontId="11" fillId="0" borderId="10" xfId="55" applyNumberFormat="1" applyFont="1" applyFill="1" applyBorder="1" applyAlignment="1">
      <alignment horizontal="right" vertical="center"/>
      <protection/>
    </xf>
    <xf numFmtId="198" fontId="11" fillId="36" borderId="10" xfId="55" applyNumberFormat="1" applyFont="1" applyFill="1" applyBorder="1" applyAlignment="1">
      <alignment horizontal="right" vertical="center"/>
      <protection/>
    </xf>
    <xf numFmtId="2" fontId="17" fillId="0" borderId="10" xfId="0" applyNumberFormat="1" applyFont="1" applyFill="1" applyBorder="1" applyAlignment="1">
      <alignment horizontal="left" vertical="center" wrapText="1" indent="3"/>
    </xf>
    <xf numFmtId="49" fontId="5" fillId="0" borderId="10" xfId="0" applyNumberFormat="1" applyFont="1" applyBorder="1" applyAlignment="1">
      <alignment horizontal="center" vertical="center"/>
    </xf>
    <xf numFmtId="0" fontId="16" fillId="33" borderId="10" xfId="58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8" applyNumberFormat="1" applyFont="1" applyFill="1" applyBorder="1" applyAlignment="1" applyProtection="1">
      <alignment horizontal="center" vertical="center" wrapText="1"/>
      <protection hidden="1"/>
    </xf>
    <xf numFmtId="49" fontId="16" fillId="34" borderId="10" xfId="61" applyNumberFormat="1" applyFont="1" applyFill="1" applyBorder="1" applyAlignment="1">
      <alignment horizontal="center" vertical="center" wrapText="1"/>
      <protection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16" fillId="34" borderId="10" xfId="60" applyNumberFormat="1" applyFont="1" applyFill="1" applyBorder="1" applyAlignment="1">
      <alignment horizontal="center" vertical="center"/>
      <protection/>
    </xf>
    <xf numFmtId="49" fontId="5" fillId="0" borderId="10" xfId="60" applyNumberFormat="1" applyFont="1" applyBorder="1" applyAlignment="1">
      <alignment horizontal="center" vertical="center"/>
      <protection/>
    </xf>
    <xf numFmtId="49" fontId="16" fillId="36" borderId="10" xfId="56" applyNumberFormat="1" applyFont="1" applyFill="1" applyBorder="1" applyAlignment="1" applyProtection="1">
      <alignment horizontal="center" vertical="center" wrapText="1"/>
      <protection hidden="1"/>
    </xf>
    <xf numFmtId="49" fontId="16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6" fillId="34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16" fillId="34" borderId="10" xfId="58" applyNumberFormat="1" applyFont="1" applyFill="1" applyBorder="1" applyAlignment="1" applyProtection="1">
      <alignment horizontal="center" vertical="center" wrapText="1"/>
      <protection hidden="1"/>
    </xf>
    <xf numFmtId="0" fontId="16" fillId="35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left" vertical="center" wrapText="1" indent="3"/>
      <protection locked="0"/>
    </xf>
    <xf numFmtId="0" fontId="16" fillId="0" borderId="10" xfId="0" applyFont="1" applyBorder="1" applyAlignment="1">
      <alignment horizontal="center" vertical="center"/>
    </xf>
    <xf numFmtId="198" fontId="11" fillId="0" borderId="10" xfId="58" applyNumberFormat="1" applyFont="1" applyBorder="1" applyAlignment="1">
      <alignment vertical="center"/>
      <protection/>
    </xf>
    <xf numFmtId="0" fontId="16" fillId="0" borderId="10" xfId="0" applyFont="1" applyFill="1" applyBorder="1" applyAlignment="1">
      <alignment horizontal="left" vertical="center" wrapText="1" indent="2"/>
    </xf>
    <xf numFmtId="49" fontId="1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3"/>
    </xf>
    <xf numFmtId="49" fontId="5" fillId="0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198" fontId="11" fillId="34" borderId="10" xfId="58" applyNumberFormat="1" applyFont="1" applyFill="1" applyBorder="1" applyAlignment="1">
      <alignment vertical="center"/>
      <protection/>
    </xf>
    <xf numFmtId="0" fontId="23" fillId="0" borderId="0" xfId="58" applyFont="1" applyAlignment="1">
      <alignment horizontal="right" vertical="center"/>
      <protection/>
    </xf>
    <xf numFmtId="207" fontId="11" fillId="0" borderId="10" xfId="0" applyNumberFormat="1" applyFont="1" applyBorder="1" applyAlignment="1">
      <alignment horizontal="left" vertical="center" wrapText="1" indent="2"/>
    </xf>
    <xf numFmtId="0" fontId="5" fillId="0" borderId="0" xfId="58" applyNumberFormat="1" applyFont="1" applyAlignment="1" applyProtection="1">
      <alignment horizontal="left" vertical="center" wrapText="1"/>
      <protection hidden="1"/>
    </xf>
    <xf numFmtId="0" fontId="16" fillId="0" borderId="10" xfId="59" applyFont="1" applyBorder="1" applyAlignment="1">
      <alignment horizontal="center" vertical="center" wrapText="1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2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8" xfId="56"/>
    <cellStyle name="Обычный_Tmp2" xfId="57"/>
    <cellStyle name="Обычный_Tmp3" xfId="58"/>
    <cellStyle name="Обычный_Анализ на 01.04.06" xfId="59"/>
    <cellStyle name="Обычный_Новая Игирма" xfId="60"/>
    <cellStyle name="Обычный_ПРОГНОЗ ДОХОДОВ на 2007 год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77.00390625" style="1" customWidth="1"/>
    <col min="2" max="2" width="21.8515625" style="1" customWidth="1"/>
    <col min="3" max="4" width="11.00390625" style="1" customWidth="1"/>
    <col min="5" max="5" width="10.8515625" style="1" customWidth="1"/>
    <col min="6" max="6" width="11.28125" style="1" customWidth="1"/>
    <col min="7" max="16384" width="9.140625" style="1" customWidth="1"/>
  </cols>
  <sheetData>
    <row r="1" spans="4:6" ht="129.75" customHeight="1">
      <c r="D1" s="97" t="s">
        <v>112</v>
      </c>
      <c r="E1" s="97"/>
      <c r="F1" s="97"/>
    </row>
    <row r="2" spans="1:3" ht="15.75" customHeight="1">
      <c r="A2" s="2"/>
      <c r="B2" s="2"/>
      <c r="C2" s="3"/>
    </row>
    <row r="3" spans="1:19" ht="62.25" customHeight="1">
      <c r="A3" s="99" t="s">
        <v>79</v>
      </c>
      <c r="B3" s="99"/>
      <c r="C3" s="99"/>
      <c r="D3" s="99"/>
      <c r="E3" s="99"/>
      <c r="F3" s="9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4.25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6" ht="18.75" customHeight="1">
      <c r="A5" s="6"/>
      <c r="B5" s="6"/>
      <c r="D5" s="50"/>
      <c r="F5" s="95" t="s">
        <v>0</v>
      </c>
    </row>
    <row r="6" spans="1:6" s="7" customFormat="1" ht="15.75" customHeight="1">
      <c r="A6" s="100" t="s">
        <v>1</v>
      </c>
      <c r="B6" s="101" t="s">
        <v>2</v>
      </c>
      <c r="C6" s="98" t="s">
        <v>77</v>
      </c>
      <c r="D6" s="98" t="s">
        <v>80</v>
      </c>
      <c r="E6" s="98" t="s">
        <v>61</v>
      </c>
      <c r="F6" s="98" t="s">
        <v>78</v>
      </c>
    </row>
    <row r="7" spans="1:6" s="7" customFormat="1" ht="31.5" customHeight="1">
      <c r="A7" s="100"/>
      <c r="B7" s="101"/>
      <c r="C7" s="98"/>
      <c r="D7" s="98"/>
      <c r="E7" s="98"/>
      <c r="F7" s="98"/>
    </row>
    <row r="8" spans="1:6" s="9" customFormat="1" ht="22.5" customHeight="1">
      <c r="A8" s="8" t="s">
        <v>3</v>
      </c>
      <c r="B8" s="72" t="s">
        <v>81</v>
      </c>
      <c r="C8" s="52">
        <f>C9+C21+C31+C27+C40+C15+C37</f>
        <v>5008.5</v>
      </c>
      <c r="D8" s="52">
        <f>D9+D21+D31+D27+D40+D15+D37+D43</f>
        <v>1753.6000000000004</v>
      </c>
      <c r="E8" s="52">
        <f>E9+E21+E31+E27+E40+E15+E37+E43</f>
        <v>0</v>
      </c>
      <c r="F8" s="52">
        <f>F9+F15+F21+F27+F31+F37+F40</f>
        <v>5008.5</v>
      </c>
    </row>
    <row r="9" spans="1:6" s="11" customFormat="1" ht="15.75" customHeight="1">
      <c r="A9" s="10" t="s">
        <v>4</v>
      </c>
      <c r="B9" s="73" t="s">
        <v>82</v>
      </c>
      <c r="C9" s="53">
        <f>C10</f>
        <v>1489</v>
      </c>
      <c r="D9" s="53">
        <f>D10</f>
        <v>807.6</v>
      </c>
      <c r="E9" s="53">
        <f>E10</f>
        <v>0</v>
      </c>
      <c r="F9" s="53">
        <f>F10</f>
        <v>1489</v>
      </c>
    </row>
    <row r="10" spans="1:6" s="7" customFormat="1" ht="13.5" customHeight="1">
      <c r="A10" s="12" t="s">
        <v>5</v>
      </c>
      <c r="B10" s="13" t="s">
        <v>83</v>
      </c>
      <c r="C10" s="54">
        <f>SUM(C11:C14)</f>
        <v>1489</v>
      </c>
      <c r="D10" s="54">
        <f>SUM(D11:D14)</f>
        <v>807.6</v>
      </c>
      <c r="E10" s="54">
        <f>SUM(E11:E14)</f>
        <v>0</v>
      </c>
      <c r="F10" s="54">
        <f>SUM(F11:F14)</f>
        <v>1489</v>
      </c>
    </row>
    <row r="11" spans="1:6" s="7" customFormat="1" ht="51">
      <c r="A11" s="70" t="s">
        <v>64</v>
      </c>
      <c r="B11" s="71" t="s">
        <v>84</v>
      </c>
      <c r="C11" s="55">
        <v>1489</v>
      </c>
      <c r="D11" s="56">
        <v>807.6</v>
      </c>
      <c r="E11" s="56"/>
      <c r="F11" s="56">
        <f>C11+E11</f>
        <v>1489</v>
      </c>
    </row>
    <row r="12" spans="1:6" s="7" customFormat="1" ht="63.75" hidden="1">
      <c r="A12" s="70" t="s">
        <v>65</v>
      </c>
      <c r="B12" s="71" t="s">
        <v>68</v>
      </c>
      <c r="C12" s="55"/>
      <c r="D12" s="56"/>
      <c r="E12" s="56"/>
      <c r="F12" s="56"/>
    </row>
    <row r="13" spans="1:6" ht="25.5" hidden="1">
      <c r="A13" s="70" t="s">
        <v>66</v>
      </c>
      <c r="B13" s="71" t="s">
        <v>6</v>
      </c>
      <c r="C13" s="57"/>
      <c r="D13" s="56"/>
      <c r="E13" s="56"/>
      <c r="F13" s="56">
        <f>C13+E13</f>
        <v>0</v>
      </c>
    </row>
    <row r="14" spans="1:6" ht="51" hidden="1">
      <c r="A14" s="70" t="s">
        <v>67</v>
      </c>
      <c r="B14" s="71" t="s">
        <v>62</v>
      </c>
      <c r="C14" s="57"/>
      <c r="D14" s="56"/>
      <c r="E14" s="56"/>
      <c r="F14" s="56">
        <f>C14+E14</f>
        <v>0</v>
      </c>
    </row>
    <row r="15" spans="1:6" ht="25.5">
      <c r="A15" s="16" t="s">
        <v>7</v>
      </c>
      <c r="B15" s="74" t="s">
        <v>85</v>
      </c>
      <c r="C15" s="58">
        <f>C16</f>
        <v>2055.5</v>
      </c>
      <c r="D15" s="58">
        <f>D16</f>
        <v>551.6</v>
      </c>
      <c r="E15" s="58">
        <f>E16</f>
        <v>0</v>
      </c>
      <c r="F15" s="58">
        <f>F16</f>
        <v>2055.5</v>
      </c>
    </row>
    <row r="16" spans="1:6" ht="25.5">
      <c r="A16" s="96" t="s">
        <v>8</v>
      </c>
      <c r="B16" s="17" t="s">
        <v>86</v>
      </c>
      <c r="C16" s="59">
        <f>C17+C18+C19+C20</f>
        <v>2055.5</v>
      </c>
      <c r="D16" s="59">
        <f>D17+D18+D19+D20</f>
        <v>551.6</v>
      </c>
      <c r="E16" s="59">
        <f>E17+E18+E19+E20</f>
        <v>0</v>
      </c>
      <c r="F16" s="59">
        <f>F17+F18+F19+F20</f>
        <v>2055.5</v>
      </c>
    </row>
    <row r="17" spans="1:6" ht="51">
      <c r="A17" s="14" t="s">
        <v>9</v>
      </c>
      <c r="B17" s="75" t="s">
        <v>87</v>
      </c>
      <c r="C17" s="57">
        <v>729.3</v>
      </c>
      <c r="D17" s="56">
        <v>189.8</v>
      </c>
      <c r="E17" s="56"/>
      <c r="F17" s="56">
        <f>C17+E17</f>
        <v>729.3</v>
      </c>
    </row>
    <row r="18" spans="1:6" ht="63.75">
      <c r="A18" s="14" t="s">
        <v>10</v>
      </c>
      <c r="B18" s="75" t="s">
        <v>88</v>
      </c>
      <c r="C18" s="57">
        <v>11.1</v>
      </c>
      <c r="D18" s="56">
        <v>3.1</v>
      </c>
      <c r="E18" s="56"/>
      <c r="F18" s="56">
        <f>C18+E18</f>
        <v>11.1</v>
      </c>
    </row>
    <row r="19" spans="1:6" ht="39" customHeight="1">
      <c r="A19" s="14" t="s">
        <v>11</v>
      </c>
      <c r="B19" s="75" t="s">
        <v>89</v>
      </c>
      <c r="C19" s="57">
        <v>1315.1</v>
      </c>
      <c r="D19" s="56">
        <v>389.6</v>
      </c>
      <c r="E19" s="56"/>
      <c r="F19" s="56">
        <f>C19+E19</f>
        <v>1315.1</v>
      </c>
    </row>
    <row r="20" spans="1:6" ht="38.25" customHeight="1">
      <c r="A20" s="14" t="s">
        <v>12</v>
      </c>
      <c r="B20" s="75" t="s">
        <v>90</v>
      </c>
      <c r="C20" s="57"/>
      <c r="D20" s="56">
        <v>-30.9</v>
      </c>
      <c r="E20" s="56"/>
      <c r="F20" s="56">
        <f>C20+E20</f>
        <v>0</v>
      </c>
    </row>
    <row r="21" spans="1:6" s="11" customFormat="1" ht="24">
      <c r="A21" s="10" t="s">
        <v>13</v>
      </c>
      <c r="B21" s="73" t="s">
        <v>91</v>
      </c>
      <c r="C21" s="53">
        <f>C22+C24</f>
        <v>500</v>
      </c>
      <c r="D21" s="53">
        <f>D22+D24</f>
        <v>289.4</v>
      </c>
      <c r="E21" s="53">
        <f>E22+E24</f>
        <v>0</v>
      </c>
      <c r="F21" s="53">
        <f>F22+F24</f>
        <v>500</v>
      </c>
    </row>
    <row r="22" spans="1:6" s="7" customFormat="1" ht="12.75" customHeight="1">
      <c r="A22" s="12" t="s">
        <v>14</v>
      </c>
      <c r="B22" s="13" t="s">
        <v>92</v>
      </c>
      <c r="C22" s="54">
        <f>C23</f>
        <v>110</v>
      </c>
      <c r="D22" s="54">
        <f>D23</f>
        <v>7.7</v>
      </c>
      <c r="E22" s="54">
        <f>E23</f>
        <v>0</v>
      </c>
      <c r="F22" s="54">
        <f>F23</f>
        <v>110</v>
      </c>
    </row>
    <row r="23" spans="1:6" s="7" customFormat="1" ht="28.5" customHeight="1">
      <c r="A23" s="47" t="s">
        <v>51</v>
      </c>
      <c r="B23" s="76" t="s">
        <v>93</v>
      </c>
      <c r="C23" s="55">
        <v>110</v>
      </c>
      <c r="D23" s="56">
        <v>7.7</v>
      </c>
      <c r="E23" s="56"/>
      <c r="F23" s="56">
        <f>C23+E23</f>
        <v>110</v>
      </c>
    </row>
    <row r="24" spans="1:6" s="7" customFormat="1" ht="13.5" customHeight="1">
      <c r="A24" s="12" t="s">
        <v>15</v>
      </c>
      <c r="B24" s="13" t="s">
        <v>94</v>
      </c>
      <c r="C24" s="54">
        <f>C25+C26</f>
        <v>390</v>
      </c>
      <c r="D24" s="54">
        <f>D25+D26</f>
        <v>281.7</v>
      </c>
      <c r="E24" s="54">
        <f>E25+E26</f>
        <v>0</v>
      </c>
      <c r="F24" s="54">
        <f>F25+F26</f>
        <v>390</v>
      </c>
    </row>
    <row r="25" spans="1:6" s="7" customFormat="1" ht="25.5">
      <c r="A25" s="47" t="s">
        <v>52</v>
      </c>
      <c r="B25" s="76" t="s">
        <v>95</v>
      </c>
      <c r="C25" s="55">
        <v>385</v>
      </c>
      <c r="D25" s="56">
        <v>281.7</v>
      </c>
      <c r="E25" s="56"/>
      <c r="F25" s="56">
        <f>C25+E25</f>
        <v>385</v>
      </c>
    </row>
    <row r="26" spans="1:6" s="7" customFormat="1" ht="25.5">
      <c r="A26" s="47" t="s">
        <v>60</v>
      </c>
      <c r="B26" s="76" t="s">
        <v>96</v>
      </c>
      <c r="C26" s="55">
        <v>5</v>
      </c>
      <c r="D26" s="56"/>
      <c r="E26" s="56"/>
      <c r="F26" s="56">
        <f>C26+E26</f>
        <v>5</v>
      </c>
    </row>
    <row r="27" spans="1:6" s="7" customFormat="1" ht="15.75" customHeight="1">
      <c r="A27" s="18" t="s">
        <v>16</v>
      </c>
      <c r="B27" s="77" t="s">
        <v>97</v>
      </c>
      <c r="C27" s="58">
        <f>C28</f>
        <v>30</v>
      </c>
      <c r="D27" s="58">
        <f aca="true" t="shared" si="0" ref="D27:F28">D28</f>
        <v>11.7</v>
      </c>
      <c r="E27" s="58">
        <f t="shared" si="0"/>
        <v>0</v>
      </c>
      <c r="F27" s="58">
        <f t="shared" si="0"/>
        <v>30</v>
      </c>
    </row>
    <row r="28" spans="1:6" s="7" customFormat="1" ht="38.25">
      <c r="A28" s="19" t="s">
        <v>17</v>
      </c>
      <c r="B28" s="20" t="s">
        <v>98</v>
      </c>
      <c r="C28" s="59">
        <f>C29</f>
        <v>30</v>
      </c>
      <c r="D28" s="59">
        <f t="shared" si="0"/>
        <v>11.7</v>
      </c>
      <c r="E28" s="59">
        <f t="shared" si="0"/>
        <v>0</v>
      </c>
      <c r="F28" s="59">
        <f t="shared" si="0"/>
        <v>30</v>
      </c>
    </row>
    <row r="29" spans="1:6" s="7" customFormat="1" ht="51">
      <c r="A29" s="21" t="s">
        <v>18</v>
      </c>
      <c r="B29" s="78" t="s">
        <v>99</v>
      </c>
      <c r="C29" s="55">
        <v>30</v>
      </c>
      <c r="D29" s="56">
        <v>11.7</v>
      </c>
      <c r="E29" s="56"/>
      <c r="F29" s="56">
        <f>C29+E29</f>
        <v>30</v>
      </c>
    </row>
    <row r="30" spans="1:6" s="7" customFormat="1" ht="27.75" customHeight="1" hidden="1">
      <c r="A30" s="22" t="s">
        <v>19</v>
      </c>
      <c r="B30" s="79" t="s">
        <v>20</v>
      </c>
      <c r="C30" s="60"/>
      <c r="D30" s="56"/>
      <c r="E30" s="56"/>
      <c r="F30" s="56"/>
    </row>
    <row r="31" spans="1:6" s="11" customFormat="1" ht="25.5">
      <c r="A31" s="10" t="s">
        <v>21</v>
      </c>
      <c r="B31" s="73" t="s">
        <v>100</v>
      </c>
      <c r="C31" s="53">
        <f>C32+C35</f>
        <v>915</v>
      </c>
      <c r="D31" s="53">
        <f>D32+D35</f>
        <v>62</v>
      </c>
      <c r="E31" s="53">
        <f>E32+E35</f>
        <v>-18</v>
      </c>
      <c r="F31" s="53">
        <f>F32+F35</f>
        <v>897</v>
      </c>
    </row>
    <row r="32" spans="1:6" s="7" customFormat="1" ht="63.75">
      <c r="A32" s="23" t="s">
        <v>22</v>
      </c>
      <c r="B32" s="13" t="s">
        <v>101</v>
      </c>
      <c r="C32" s="54">
        <f>C34+C33</f>
        <v>900</v>
      </c>
      <c r="D32" s="54">
        <f>D34+D33</f>
        <v>30.5</v>
      </c>
      <c r="E32" s="54">
        <f>E34+E33</f>
        <v>-38</v>
      </c>
      <c r="F32" s="54">
        <f>F34+F33</f>
        <v>862</v>
      </c>
    </row>
    <row r="33" spans="1:6" s="7" customFormat="1" ht="63.75">
      <c r="A33" s="47" t="s">
        <v>53</v>
      </c>
      <c r="B33" s="76" t="s">
        <v>110</v>
      </c>
      <c r="C33" s="55">
        <v>885</v>
      </c>
      <c r="D33" s="55">
        <v>22.3</v>
      </c>
      <c r="E33" s="55">
        <v>-38</v>
      </c>
      <c r="F33" s="56">
        <f>C33+E33</f>
        <v>847</v>
      </c>
    </row>
    <row r="34" spans="1:6" s="7" customFormat="1" ht="63.75">
      <c r="A34" s="47" t="s">
        <v>53</v>
      </c>
      <c r="B34" s="76" t="s">
        <v>111</v>
      </c>
      <c r="C34" s="55">
        <v>15</v>
      </c>
      <c r="D34" s="56">
        <v>8.2</v>
      </c>
      <c r="E34" s="56"/>
      <c r="F34" s="56">
        <f>C34+E34</f>
        <v>15</v>
      </c>
    </row>
    <row r="35" spans="1:6" s="7" customFormat="1" ht="63.75">
      <c r="A35" s="86" t="s">
        <v>69</v>
      </c>
      <c r="B35" s="87" t="s">
        <v>102</v>
      </c>
      <c r="C35" s="88">
        <f>C36</f>
        <v>15</v>
      </c>
      <c r="D35" s="88">
        <f>D36</f>
        <v>31.5</v>
      </c>
      <c r="E35" s="88">
        <f>E36</f>
        <v>20</v>
      </c>
      <c r="F35" s="88">
        <f>F36</f>
        <v>35</v>
      </c>
    </row>
    <row r="36" spans="1:6" s="7" customFormat="1" ht="51">
      <c r="A36" s="47" t="s">
        <v>70</v>
      </c>
      <c r="B36" s="76" t="s">
        <v>103</v>
      </c>
      <c r="C36" s="55">
        <v>15</v>
      </c>
      <c r="D36" s="56">
        <v>31.5</v>
      </c>
      <c r="E36" s="56">
        <v>20</v>
      </c>
      <c r="F36" s="56">
        <f>C36+E36</f>
        <v>35</v>
      </c>
    </row>
    <row r="37" spans="1:6" s="7" customFormat="1" ht="25.5">
      <c r="A37" s="25" t="s">
        <v>23</v>
      </c>
      <c r="B37" s="80" t="s">
        <v>104</v>
      </c>
      <c r="C37" s="53">
        <f aca="true" t="shared" si="1" ref="C37:F38">C38</f>
        <v>7</v>
      </c>
      <c r="D37" s="53">
        <f t="shared" si="1"/>
        <v>19.9</v>
      </c>
      <c r="E37" s="53">
        <f t="shared" si="1"/>
        <v>18</v>
      </c>
      <c r="F37" s="53">
        <f t="shared" si="1"/>
        <v>25</v>
      </c>
    </row>
    <row r="38" spans="1:6" s="7" customFormat="1" ht="13.5">
      <c r="A38" s="26" t="s">
        <v>24</v>
      </c>
      <c r="B38" s="27" t="s">
        <v>105</v>
      </c>
      <c r="C38" s="54">
        <f t="shared" si="1"/>
        <v>7</v>
      </c>
      <c r="D38" s="54">
        <f t="shared" si="1"/>
        <v>19.9</v>
      </c>
      <c r="E38" s="54">
        <f t="shared" si="1"/>
        <v>18</v>
      </c>
      <c r="F38" s="54">
        <f t="shared" si="1"/>
        <v>25</v>
      </c>
    </row>
    <row r="39" spans="1:6" s="7" customFormat="1" ht="25.5">
      <c r="A39" s="47" t="s">
        <v>54</v>
      </c>
      <c r="B39" s="76" t="s">
        <v>106</v>
      </c>
      <c r="C39" s="55">
        <v>7</v>
      </c>
      <c r="D39" s="56">
        <v>19.9</v>
      </c>
      <c r="E39" s="56">
        <v>18</v>
      </c>
      <c r="F39" s="56">
        <f>C39+E39</f>
        <v>25</v>
      </c>
    </row>
    <row r="40" spans="1:6" s="7" customFormat="1" ht="25.5">
      <c r="A40" s="28" t="s">
        <v>25</v>
      </c>
      <c r="B40" s="77" t="s">
        <v>107</v>
      </c>
      <c r="C40" s="53">
        <f aca="true" t="shared" si="2" ref="C40:F41">C41</f>
        <v>12</v>
      </c>
      <c r="D40" s="53">
        <f t="shared" si="2"/>
        <v>11.4</v>
      </c>
      <c r="E40" s="53">
        <f t="shared" si="2"/>
        <v>0</v>
      </c>
      <c r="F40" s="53">
        <f t="shared" si="2"/>
        <v>12</v>
      </c>
    </row>
    <row r="41" spans="1:6" s="7" customFormat="1" ht="38.25">
      <c r="A41" s="19" t="s">
        <v>26</v>
      </c>
      <c r="B41" s="20" t="s">
        <v>108</v>
      </c>
      <c r="C41" s="54">
        <f t="shared" si="2"/>
        <v>12</v>
      </c>
      <c r="D41" s="54">
        <f t="shared" si="2"/>
        <v>11.4</v>
      </c>
      <c r="E41" s="54">
        <f t="shared" si="2"/>
        <v>0</v>
      </c>
      <c r="F41" s="54">
        <f t="shared" si="2"/>
        <v>12</v>
      </c>
    </row>
    <row r="42" spans="1:6" s="7" customFormat="1" ht="25.5">
      <c r="A42" s="47" t="s">
        <v>55</v>
      </c>
      <c r="B42" s="76" t="s">
        <v>109</v>
      </c>
      <c r="C42" s="55">
        <v>12</v>
      </c>
      <c r="D42" s="56">
        <v>11.4</v>
      </c>
      <c r="E42" s="56"/>
      <c r="F42" s="56">
        <f>C42+E42</f>
        <v>12</v>
      </c>
    </row>
    <row r="43" spans="1:6" s="7" customFormat="1" ht="13.5" hidden="1">
      <c r="A43" s="25" t="s">
        <v>71</v>
      </c>
      <c r="B43" s="93" t="s">
        <v>72</v>
      </c>
      <c r="C43" s="53"/>
      <c r="D43" s="94">
        <f aca="true" t="shared" si="3" ref="D43:F44">D44</f>
        <v>0</v>
      </c>
      <c r="E43" s="94">
        <f t="shared" si="3"/>
        <v>0</v>
      </c>
      <c r="F43" s="94">
        <f t="shared" si="3"/>
        <v>0</v>
      </c>
    </row>
    <row r="44" spans="1:6" s="7" customFormat="1" ht="24" hidden="1">
      <c r="A44" s="89" t="s">
        <v>73</v>
      </c>
      <c r="B44" s="90" t="s">
        <v>74</v>
      </c>
      <c r="C44" s="54"/>
      <c r="D44" s="88">
        <f t="shared" si="3"/>
        <v>0</v>
      </c>
      <c r="E44" s="88">
        <f t="shared" si="3"/>
        <v>0</v>
      </c>
      <c r="F44" s="88">
        <f t="shared" si="3"/>
        <v>0</v>
      </c>
    </row>
    <row r="45" spans="1:6" s="7" customFormat="1" ht="36" hidden="1">
      <c r="A45" s="91" t="s">
        <v>75</v>
      </c>
      <c r="B45" s="92" t="s">
        <v>76</v>
      </c>
      <c r="C45" s="55"/>
      <c r="D45" s="56"/>
      <c r="E45" s="56"/>
      <c r="F45" s="56">
        <f>C45+E45</f>
        <v>0</v>
      </c>
    </row>
    <row r="46" spans="1:6" s="9" customFormat="1" ht="24" customHeight="1">
      <c r="A46" s="8" t="s">
        <v>27</v>
      </c>
      <c r="B46" s="72" t="s">
        <v>113</v>
      </c>
      <c r="C46" s="61">
        <f>SUM(C47)+C70</f>
        <v>8147.400000000001</v>
      </c>
      <c r="D46" s="61">
        <f>SUM(D47)+D70</f>
        <v>2991.3</v>
      </c>
      <c r="E46" s="61">
        <f>SUM(E47)+E70</f>
        <v>679.7</v>
      </c>
      <c r="F46" s="61">
        <f>SUM(F47)+F70</f>
        <v>8827.1</v>
      </c>
    </row>
    <row r="47" spans="1:6" s="30" customFormat="1" ht="28.5">
      <c r="A47" s="29" t="s">
        <v>28</v>
      </c>
      <c r="B47" s="81" t="s">
        <v>114</v>
      </c>
      <c r="C47" s="62">
        <f>C49+C53+C61</f>
        <v>8147.400000000001</v>
      </c>
      <c r="D47" s="62">
        <f>D49+D53+D61</f>
        <v>2993.9</v>
      </c>
      <c r="E47" s="62">
        <f>E49+E53+E61</f>
        <v>679.7</v>
      </c>
      <c r="F47" s="62">
        <f>F49+F53+F61</f>
        <v>8827.1</v>
      </c>
    </row>
    <row r="48" spans="1:6" s="30" customFormat="1" ht="13.5">
      <c r="A48" s="31" t="s">
        <v>29</v>
      </c>
      <c r="B48" s="81" t="s">
        <v>117</v>
      </c>
      <c r="C48" s="63">
        <f>SUM(C49)</f>
        <v>7132.8</v>
      </c>
      <c r="D48" s="63">
        <f>SUM(D49)</f>
        <v>2225</v>
      </c>
      <c r="E48" s="63">
        <f>SUM(E49)</f>
        <v>0</v>
      </c>
      <c r="F48" s="63">
        <f>SUM(F49)</f>
        <v>7132.8</v>
      </c>
    </row>
    <row r="49" spans="1:6" s="30" customFormat="1" ht="13.5">
      <c r="A49" s="32" t="s">
        <v>30</v>
      </c>
      <c r="B49" s="33" t="s">
        <v>115</v>
      </c>
      <c r="C49" s="64">
        <f>C50</f>
        <v>7132.8</v>
      </c>
      <c r="D49" s="64">
        <f>D50</f>
        <v>2225</v>
      </c>
      <c r="E49" s="64">
        <f>E50</f>
        <v>0</v>
      </c>
      <c r="F49" s="64">
        <f>F50</f>
        <v>7132.8</v>
      </c>
    </row>
    <row r="50" spans="1:6" s="30" customFormat="1" ht="16.5" customHeight="1">
      <c r="A50" s="48" t="s">
        <v>56</v>
      </c>
      <c r="B50" s="49" t="s">
        <v>116</v>
      </c>
      <c r="C50" s="65">
        <v>7132.8</v>
      </c>
      <c r="D50" s="66">
        <v>2225</v>
      </c>
      <c r="E50" s="66">
        <v>0</v>
      </c>
      <c r="F50" s="56">
        <f>C50+E50</f>
        <v>7132.8</v>
      </c>
    </row>
    <row r="51" spans="1:6" s="30" customFormat="1" ht="16.5" customHeight="1" hidden="1">
      <c r="A51" s="34"/>
      <c r="B51" s="71"/>
      <c r="C51" s="65"/>
      <c r="D51" s="66"/>
      <c r="E51" s="66"/>
      <c r="F51" s="66"/>
    </row>
    <row r="52" spans="1:6" s="30" customFormat="1" ht="16.5" customHeight="1" hidden="1">
      <c r="A52" s="34"/>
      <c r="B52" s="71"/>
      <c r="C52" s="65"/>
      <c r="D52" s="66"/>
      <c r="E52" s="66"/>
      <c r="F52" s="66"/>
    </row>
    <row r="53" spans="1:6" s="30" customFormat="1" ht="27" customHeight="1">
      <c r="A53" s="25" t="s">
        <v>31</v>
      </c>
      <c r="B53" s="82" t="s">
        <v>118</v>
      </c>
      <c r="C53" s="63">
        <f>SUM(C55,C59,C57)</f>
        <v>679.5</v>
      </c>
      <c r="D53" s="63">
        <f>SUM(D55,D59,D57)</f>
        <v>683</v>
      </c>
      <c r="E53" s="63">
        <f>SUM(E55,E59,E57)</f>
        <v>679.7</v>
      </c>
      <c r="F53" s="63">
        <f>SUM(F55,F59,F57)</f>
        <v>1359.2</v>
      </c>
    </row>
    <row r="54" spans="1:6" s="30" customFormat="1" ht="13.5" customHeight="1" hidden="1">
      <c r="A54" s="35"/>
      <c r="B54" s="83"/>
      <c r="C54" s="67"/>
      <c r="D54" s="67"/>
      <c r="E54" s="67"/>
      <c r="F54" s="67"/>
    </row>
    <row r="55" spans="1:6" s="30" customFormat="1" ht="25.5" customHeight="1" hidden="1">
      <c r="A55" s="36" t="s">
        <v>32</v>
      </c>
      <c r="B55" s="71" t="s">
        <v>33</v>
      </c>
      <c r="C55" s="65">
        <f>SUM(C56)</f>
        <v>0</v>
      </c>
      <c r="D55" s="65">
        <f>SUM(D56)</f>
        <v>0</v>
      </c>
      <c r="E55" s="65">
        <f>SUM(E56)</f>
        <v>0</v>
      </c>
      <c r="F55" s="65">
        <f>SUM(F56)</f>
        <v>0</v>
      </c>
    </row>
    <row r="56" spans="1:6" s="30" customFormat="1" ht="25.5" customHeight="1" hidden="1">
      <c r="A56" s="36" t="s">
        <v>34</v>
      </c>
      <c r="B56" s="71" t="s">
        <v>35</v>
      </c>
      <c r="C56" s="65"/>
      <c r="D56" s="65"/>
      <c r="E56" s="65"/>
      <c r="F56" s="65"/>
    </row>
    <row r="57" spans="1:6" s="30" customFormat="1" ht="25.5" customHeight="1" hidden="1">
      <c r="A57" s="37" t="s">
        <v>36</v>
      </c>
      <c r="B57" s="38" t="s">
        <v>33</v>
      </c>
      <c r="C57" s="64">
        <f>C58</f>
        <v>0</v>
      </c>
      <c r="D57" s="64">
        <f>D58</f>
        <v>0</v>
      </c>
      <c r="E57" s="64">
        <f>E58</f>
        <v>0</v>
      </c>
      <c r="F57" s="64">
        <f>F58</f>
        <v>0</v>
      </c>
    </row>
    <row r="58" spans="1:6" s="30" customFormat="1" ht="25.5" customHeight="1" hidden="1">
      <c r="A58" s="15" t="s">
        <v>37</v>
      </c>
      <c r="B58" s="71" t="s">
        <v>35</v>
      </c>
      <c r="C58" s="65">
        <v>0</v>
      </c>
      <c r="D58" s="65">
        <v>0</v>
      </c>
      <c r="E58" s="65">
        <v>0</v>
      </c>
      <c r="F58" s="65">
        <v>0</v>
      </c>
    </row>
    <row r="59" spans="1:6" s="30" customFormat="1" ht="15" customHeight="1">
      <c r="A59" s="39" t="s">
        <v>38</v>
      </c>
      <c r="B59" s="38" t="s">
        <v>119</v>
      </c>
      <c r="C59" s="64">
        <f>SUM(C60)</f>
        <v>679.5</v>
      </c>
      <c r="D59" s="64">
        <f>SUM(D60)</f>
        <v>683</v>
      </c>
      <c r="E59" s="64">
        <f>SUM(E60)</f>
        <v>679.7</v>
      </c>
      <c r="F59" s="64">
        <f>SUM(F60)</f>
        <v>1359.2</v>
      </c>
    </row>
    <row r="60" spans="1:6" s="30" customFormat="1" ht="15" customHeight="1">
      <c r="A60" s="48" t="s">
        <v>57</v>
      </c>
      <c r="B60" s="49" t="s">
        <v>120</v>
      </c>
      <c r="C60" s="65">
        <v>679.5</v>
      </c>
      <c r="D60" s="66">
        <v>683</v>
      </c>
      <c r="E60" s="66">
        <v>679.7</v>
      </c>
      <c r="F60" s="56">
        <f>C60+E60</f>
        <v>1359.2</v>
      </c>
    </row>
    <row r="61" spans="1:6" s="30" customFormat="1" ht="13.5">
      <c r="A61" s="25" t="s">
        <v>39</v>
      </c>
      <c r="B61" s="84" t="s">
        <v>121</v>
      </c>
      <c r="C61" s="63">
        <f>C62+C64</f>
        <v>335.1</v>
      </c>
      <c r="D61" s="63">
        <f>D62+D64</f>
        <v>85.9</v>
      </c>
      <c r="E61" s="63">
        <f>E62+E64</f>
        <v>0</v>
      </c>
      <c r="F61" s="63">
        <f>F62+F64</f>
        <v>335.1</v>
      </c>
    </row>
    <row r="62" spans="1:6" s="30" customFormat="1" ht="25.5">
      <c r="A62" s="40" t="s">
        <v>40</v>
      </c>
      <c r="B62" s="38" t="s">
        <v>122</v>
      </c>
      <c r="C62" s="68">
        <f>SUM(C63)</f>
        <v>292</v>
      </c>
      <c r="D62" s="68">
        <f>SUM(D63)</f>
        <v>72</v>
      </c>
      <c r="E62" s="68">
        <f>SUM(E63)</f>
        <v>0</v>
      </c>
      <c r="F62" s="68">
        <f>SUM(F63)</f>
        <v>292</v>
      </c>
    </row>
    <row r="63" spans="1:6" s="30" customFormat="1" ht="24">
      <c r="A63" s="48" t="s">
        <v>58</v>
      </c>
      <c r="B63" s="49" t="s">
        <v>123</v>
      </c>
      <c r="C63" s="65">
        <v>292</v>
      </c>
      <c r="D63" s="66">
        <v>72</v>
      </c>
      <c r="E63" s="66">
        <v>0</v>
      </c>
      <c r="F63" s="56">
        <f>C63+E63</f>
        <v>292</v>
      </c>
    </row>
    <row r="64" spans="1:6" s="30" customFormat="1" ht="25.5">
      <c r="A64" s="37" t="s">
        <v>41</v>
      </c>
      <c r="B64" s="38" t="s">
        <v>124</v>
      </c>
      <c r="C64" s="64">
        <f>C65+C69</f>
        <v>43.1</v>
      </c>
      <c r="D64" s="64">
        <f>D65+D69</f>
        <v>13.9</v>
      </c>
      <c r="E64" s="64">
        <f>E65+E69</f>
        <v>0</v>
      </c>
      <c r="F64" s="64">
        <f>F65+F69</f>
        <v>43.1</v>
      </c>
    </row>
    <row r="65" spans="1:6" s="30" customFormat="1" ht="24">
      <c r="A65" s="48" t="s">
        <v>59</v>
      </c>
      <c r="B65" s="49" t="s">
        <v>125</v>
      </c>
      <c r="C65" s="65">
        <v>43.1</v>
      </c>
      <c r="D65" s="66">
        <v>13.9</v>
      </c>
      <c r="E65" s="66">
        <v>0</v>
      </c>
      <c r="F65" s="56">
        <f>C65+E65</f>
        <v>43.1</v>
      </c>
    </row>
    <row r="66" spans="1:6" s="30" customFormat="1" ht="13.5" customHeight="1" hidden="1">
      <c r="A66" s="41" t="s">
        <v>43</v>
      </c>
      <c r="B66" s="83" t="s">
        <v>44</v>
      </c>
      <c r="C66" s="69">
        <f>C67</f>
        <v>0</v>
      </c>
      <c r="D66" s="66"/>
      <c r="E66" s="66"/>
      <c r="F66" s="66"/>
    </row>
    <row r="67" spans="1:6" s="30" customFormat="1" ht="13.5" customHeight="1" hidden="1">
      <c r="A67" s="42" t="s">
        <v>45</v>
      </c>
      <c r="B67" s="71" t="s">
        <v>46</v>
      </c>
      <c r="C67" s="65">
        <f>C68</f>
        <v>0</v>
      </c>
      <c r="D67" s="66"/>
      <c r="E67" s="66"/>
      <c r="F67" s="66"/>
    </row>
    <row r="68" spans="1:6" s="30" customFormat="1" ht="13.5" customHeight="1" hidden="1">
      <c r="A68" s="15" t="s">
        <v>47</v>
      </c>
      <c r="B68" s="71" t="s">
        <v>48</v>
      </c>
      <c r="C68" s="65"/>
      <c r="D68" s="66"/>
      <c r="E68" s="66"/>
      <c r="F68" s="66"/>
    </row>
    <row r="69" spans="1:6" s="30" customFormat="1" ht="48" customHeight="1" hidden="1">
      <c r="A69" s="24" t="s">
        <v>50</v>
      </c>
      <c r="B69" s="71" t="s">
        <v>42</v>
      </c>
      <c r="C69" s="65"/>
      <c r="D69" s="66"/>
      <c r="E69" s="66"/>
      <c r="F69" s="66"/>
    </row>
    <row r="70" spans="1:6" s="30" customFormat="1" ht="25.5" customHeight="1">
      <c r="A70" s="51" t="s">
        <v>63</v>
      </c>
      <c r="B70" s="85" t="s">
        <v>126</v>
      </c>
      <c r="C70" s="65">
        <v>0</v>
      </c>
      <c r="D70" s="66">
        <v>-2.6</v>
      </c>
      <c r="E70" s="66">
        <v>0</v>
      </c>
      <c r="F70" s="56">
        <f>C70+E70</f>
        <v>0</v>
      </c>
    </row>
    <row r="71" spans="1:6" s="44" customFormat="1" ht="19.5" customHeight="1">
      <c r="A71" s="43" t="s">
        <v>49</v>
      </c>
      <c r="B71" s="43"/>
      <c r="C71" s="61">
        <f>C46+C8</f>
        <v>13155.900000000001</v>
      </c>
      <c r="D71" s="61">
        <f>D46+D8</f>
        <v>4744.900000000001</v>
      </c>
      <c r="E71" s="61">
        <f>E46+E8</f>
        <v>679.7</v>
      </c>
      <c r="F71" s="61">
        <f>F46+F8</f>
        <v>13835.6</v>
      </c>
    </row>
    <row r="72" spans="1:3" ht="11.25" customHeight="1">
      <c r="A72" s="6"/>
      <c r="B72" s="6"/>
      <c r="C72" s="6"/>
    </row>
    <row r="73" ht="11.25" customHeight="1">
      <c r="C73" s="45"/>
    </row>
    <row r="74" spans="1:2" ht="14.25">
      <c r="A74" s="46"/>
      <c r="B74" s="46"/>
    </row>
  </sheetData>
  <sheetProtection/>
  <mergeCells count="8">
    <mergeCell ref="D1:F1"/>
    <mergeCell ref="D6:D7"/>
    <mergeCell ref="E6:E7"/>
    <mergeCell ref="F6:F7"/>
    <mergeCell ref="A3:F3"/>
    <mergeCell ref="C6:C7"/>
    <mergeCell ref="A6:A7"/>
    <mergeCell ref="B6:B7"/>
  </mergeCells>
  <printOptions/>
  <pageMargins left="0.64" right="0" top="0.3937007874015748" bottom="0" header="0.31496062992125984" footer="0"/>
  <pageSetup fitToHeight="1" fitToWidth="1"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2016-06-20T07:34:07Z</cp:lastPrinted>
  <dcterms:created xsi:type="dcterms:W3CDTF">1996-10-08T23:32:33Z</dcterms:created>
  <dcterms:modified xsi:type="dcterms:W3CDTF">2016-06-20T07:49:13Z</dcterms:modified>
  <cp:category/>
  <cp:version/>
  <cp:contentType/>
  <cp:contentStatus/>
</cp:coreProperties>
</file>