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д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'Вд'!$A$1:$E$65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5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<sst xmlns="http://schemas.openxmlformats.org/spreadsheetml/2006/main" count="117" uniqueCount="115">
  <si>
    <t>тыс. руб.</t>
  </si>
  <si>
    <t>Наименование платежей</t>
  </si>
  <si>
    <t>Код 
бюджетной классификации</t>
  </si>
  <si>
    <t>План на 2015 год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</si>
  <si>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</si>
  <si>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</si>
  <si>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</si>
  <si>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</si>
  <si>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</si>
  <si>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</si>
  <si>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</si>
  <si>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</si>
  <si>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</si>
  <si>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</si>
  <si>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</si>
  <si>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</si>
  <si>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</si>
  <si>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</si>
  <si>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</si>
  <si>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</si>
  <si>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</si>
  <si>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</si>
  <si>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</si>
  <si>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</si>
  <si>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</si>
  <si>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</si>
  <si>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</si>
  <si>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</si>
  <si>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</si>
  <si>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</si>
  <si>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</si>
  <si>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</si>
  <si>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</si>
  <si>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</t>
  </si>
  <si>
    <t>1 06 06000 00 0000 000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</si>
  <si>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</si>
  <si>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</si>
  <si>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</si>
  <si>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</si>
  <si>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</si>
  <si>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</si>
  <si>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</si>
  <si>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</si>
  <si>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</si>
  <si>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</si>
  <si>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</si>
  <si>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</si>
  <si>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</si>
  <si>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</si>
  <si>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</si>
  <si>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</si>
  <si>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</si>
  <si>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</si>
  <si>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</si>
  <si>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</si>
  <si>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</si>
  <si>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</si>
  <si>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</si>
  <si>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</si>
  <si>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</si>
  <si>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</si>
  <si>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</si>
  <si>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</si>
  <si>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</si>
  <si>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</si>
  <si>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</si>
  <si>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</si>
  <si>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</si>
  <si>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</si>
  <si>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ШТРАФЫ, САНКЦИИ, ВОЗМЕЩЕНИЕ УЩЕРБА</t>
  </si>
  <si>
    <t>1 16 00000 0000 00 000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</si>
  <si>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</si>
  <si>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</si>
  <si>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</si>
  <si>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</si>
  <si>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</si>
  <si>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</si>
  <si>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</si>
  <si>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</si>
  <si>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городских поселений на выравнивание бюджетной обеспеченности</t>
  </si>
  <si>
    <t>2 02 01001 13 0000 151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</si>
  <si>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</si>
  <si>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</si>
  <si>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</si>
  <si>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</si>
  <si>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</si>
  <si>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</si>
  <si>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</si>
  <si>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</si>
  <si>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</t>
  </si>
  <si>
    <t>2 02 02999 00 0000 151</t>
  </si>
  <si>
    <t>Прочие субсидии бюджетам городских поселений</t>
  </si>
  <si>
    <t>2 02 02999 13 0000 151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</si>
  <si>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</si>
  <si>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</si>
  <si>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</si>
  <si>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</si>
  <si>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</si>
  <si>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</si>
  <si>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</si>
  <si>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</si>
  <si>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</si>
  <si>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</si>
  <si>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</si>
  <si>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</si>
  <si>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</si>
  <si>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</si>
  <si>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</si>
  <si>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</si>
  <si>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</si>
  <si>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</si>
  <si>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ВСЕГО ДОХОДОВ</t>
  </si>
  <si>
    <t>Исполнение за 1 полугодие 2015 года</t>
  </si>
  <si>
    <t>Отчет об исполнении бюджета Видимского городского поселения
по кодам видов доходов, подвидов доходов, классификации операций сектора государственного управления, относящихся к  доходам бюджета РФ
 за 1 полугодие 2015 года</t>
  </si>
  <si>
    <t>Приложение № 2 к Постановлению администрации
Видимского городского поселения 
"Об утверждении отчета об исполнении бюджета  Видимского ГП за 1 полугодие 2015 года"
от " 20 "  июля 2015г. №  86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</si>
</sst>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58" applyNumberFormat="1" applyFont="1" applyFill="1" applyAlignment="1" applyProtection="1">
      <alignment horizontal="centerContinuous" vertical="center"/>
      <protection hidden="1"/>
    </xf>
    <xf numFmtId="0" fontId="5" fillId="0" borderId="0" xfId="58" applyFont="1" applyAlignment="1">
      <alignment vertical="center"/>
      <protection/>
    </xf>
    <xf numFmtId="0" fontId="7" fillId="0" borderId="0" xfId="53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8" applyFont="1" applyFill="1" applyAlignment="1" applyProtection="1">
      <alignment vertical="center"/>
      <protection hidden="1"/>
    </xf>
    <xf numFmtId="0" fontId="10" fillId="0" borderId="0" xfId="58" applyFont="1" applyAlignment="1">
      <alignment horizontal="right" vertical="center"/>
      <protection/>
    </xf>
    <xf numFmtId="0" fontId="11" fillId="0" borderId="0" xfId="58" applyFont="1" applyAlignment="1">
      <alignment horizontal="right" vertical="center"/>
      <protection/>
    </xf>
    <xf numFmtId="0" fontId="13" fillId="0" borderId="0" xfId="58" applyFont="1" applyAlignment="1">
      <alignment vertical="center"/>
      <protection/>
    </xf>
    <xf numFmtId="0" fontId="15" fillId="0" borderId="0" xfId="58" applyFont="1" applyAlignment="1">
      <alignment vertical="center"/>
      <protection/>
    </xf>
    <xf numFmtId="0" fontId="11" fillId="33" borderId="10" xfId="58" applyNumberFormat="1" applyFont="1" applyFill="1" applyBorder="1" applyAlignment="1" applyProtection="1">
      <alignment horizontal="center" vertical="center" wrapText="1"/>
      <protection hidden="1"/>
    </xf>
    <xf numFmtId="4" fontId="11" fillId="33" borderId="10" xfId="58" applyNumberFormat="1" applyFont="1" applyFill="1" applyBorder="1" applyAlignment="1">
      <alignment horizontal="right" vertical="center"/>
      <protection/>
    </xf>
    <xf numFmtId="0" fontId="16" fillId="0" borderId="0" xfId="58" applyFont="1" applyAlignment="1">
      <alignment vertical="center"/>
      <protection/>
    </xf>
    <xf numFmtId="0" fontId="12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8" applyNumberFormat="1" applyFont="1" applyBorder="1" applyAlignment="1">
      <alignment horizontal="right" vertical="center"/>
      <protection/>
    </xf>
    <xf numFmtId="49" fontId="17" fillId="0" borderId="10" xfId="0" applyNumberFormat="1" applyFont="1" applyBorder="1" applyAlignment="1">
      <alignment horizontal="center" vertical="center"/>
    </xf>
    <xf numFmtId="4" fontId="17" fillId="0" borderId="10" xfId="58" applyNumberFormat="1" applyFont="1" applyBorder="1" applyAlignment="1">
      <alignment horizontal="right" vertical="center"/>
      <protection/>
    </xf>
    <xf numFmtId="4" fontId="17" fillId="0" borderId="10" xfId="58" applyNumberFormat="1" applyFont="1" applyFill="1" applyBorder="1" applyAlignment="1" applyProtection="1">
      <alignment horizontal="right" vertical="center" wrapText="1"/>
      <protection hidden="1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" fontId="11" fillId="33" borderId="10" xfId="58" applyNumberFormat="1" applyFont="1" applyFill="1" applyBorder="1" applyAlignment="1" applyProtection="1">
      <alignment horizontal="right" vertical="center" wrapText="1"/>
      <protection hidden="1"/>
    </xf>
    <xf numFmtId="49" fontId="12" fillId="34" borderId="10" xfId="61" applyNumberFormat="1" applyFont="1" applyFill="1" applyBorder="1" applyAlignment="1">
      <alignment horizontal="center" vertical="center" wrapText="1"/>
      <protection/>
    </xf>
    <xf numFmtId="4" fontId="11" fillId="0" borderId="10" xfId="58" applyNumberFormat="1" applyFont="1" applyFill="1" applyBorder="1" applyAlignment="1" applyProtection="1">
      <alignment horizontal="right" vertical="center" wrapText="1"/>
      <protection hidden="1"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49" fontId="11" fillId="33" borderId="10" xfId="60" applyNumberFormat="1" applyFont="1" applyFill="1" applyBorder="1" applyAlignment="1">
      <alignment horizontal="center" vertical="center"/>
      <protection/>
    </xf>
    <xf numFmtId="49" fontId="12" fillId="0" borderId="10" xfId="60" applyNumberFormat="1" applyFont="1" applyBorder="1" applyAlignment="1">
      <alignment horizontal="center" vertical="center"/>
      <protection/>
    </xf>
    <xf numFmtId="49" fontId="17" fillId="0" borderId="10" xfId="60" applyNumberFormat="1" applyFont="1" applyBorder="1" applyAlignment="1">
      <alignment horizontal="center" vertical="center"/>
      <protection/>
    </xf>
    <xf numFmtId="49" fontId="11" fillId="35" borderId="10" xfId="56" applyNumberFormat="1" applyFont="1" applyFill="1" applyBorder="1" applyAlignment="1" applyProtection="1">
      <alignment horizontal="center" vertical="center" wrapText="1"/>
      <protection hidden="1"/>
    </xf>
    <xf numFmtId="4" fontId="11" fillId="35" borderId="10" xfId="58" applyNumberFormat="1" applyFont="1" applyFill="1" applyBorder="1" applyAlignment="1">
      <alignment horizontal="right" vertical="center"/>
      <protection/>
    </xf>
    <xf numFmtId="49" fontId="12" fillId="0" borderId="10" xfId="0" applyNumberFormat="1" applyFont="1" applyBorder="1" applyAlignment="1">
      <alignment horizontal="center" vertical="center"/>
    </xf>
    <xf numFmtId="49" fontId="11" fillId="33" borderId="10" xfId="56" applyNumberFormat="1" applyFont="1" applyFill="1" applyBorder="1" applyAlignment="1" applyProtection="1">
      <alignment horizontal="center" vertical="center" wrapText="1"/>
      <protection hidden="1"/>
    </xf>
    <xf numFmtId="49" fontId="12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left" vertical="center" wrapText="1" indent="1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58" applyNumberFormat="1" applyFont="1" applyFill="1" applyBorder="1" applyAlignment="1" applyProtection="1">
      <alignment horizontal="center" vertical="center" wrapText="1"/>
      <protection hidden="1"/>
    </xf>
    <xf numFmtId="4" fontId="14" fillId="36" borderId="10" xfId="58" applyNumberFormat="1" applyFont="1" applyFill="1" applyBorder="1" applyAlignment="1">
      <alignment horizontal="right" vertical="center"/>
      <protection/>
    </xf>
    <xf numFmtId="0" fontId="11" fillId="33" borderId="10" xfId="55" applyNumberFormat="1" applyFont="1" applyFill="1" applyBorder="1" applyAlignment="1" applyProtection="1">
      <alignment horizontal="center" vertical="center" wrapText="1"/>
      <protection hidden="1"/>
    </xf>
    <xf numFmtId="4" fontId="11" fillId="33" borderId="10" xfId="54" applyNumberFormat="1" applyFont="1" applyFill="1" applyBorder="1" applyAlignment="1">
      <alignment horizontal="right" vertical="center"/>
      <protection/>
    </xf>
    <xf numFmtId="0" fontId="13" fillId="0" borderId="0" xfId="55" applyFont="1" applyAlignment="1">
      <alignment vertical="center"/>
      <protection/>
    </xf>
    <xf numFmtId="4" fontId="11" fillId="33" borderId="10" xfId="55" applyNumberFormat="1" applyFont="1" applyFill="1" applyBorder="1" applyAlignment="1">
      <alignment horizontal="right" vertical="center"/>
      <protection/>
    </xf>
    <xf numFmtId="1" fontId="12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5" applyNumberFormat="1" applyFont="1" applyBorder="1" applyAlignment="1">
      <alignment horizontal="right" vertical="center"/>
      <protection/>
    </xf>
    <xf numFmtId="0" fontId="18" fillId="0" borderId="10" xfId="0" applyFont="1" applyBorder="1" applyAlignment="1">
      <alignment horizontal="center" vertical="center"/>
    </xf>
    <xf numFmtId="4" fontId="17" fillId="0" borderId="10" xfId="55" applyNumberFormat="1" applyFont="1" applyBorder="1" applyAlignment="1">
      <alignment horizontal="right" vertical="center"/>
      <protection/>
    </xf>
    <xf numFmtId="49" fontId="11" fillId="33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4" fontId="17" fillId="35" borderId="10" xfId="55" applyNumberFormat="1" applyFont="1" applyFill="1" applyBorder="1" applyAlignment="1">
      <alignment horizontal="right" vertical="center"/>
      <protection/>
    </xf>
    <xf numFmtId="49" fontId="11" fillId="33" borderId="10" xfId="58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5" applyNumberFormat="1" applyFont="1" applyFill="1" applyBorder="1" applyAlignment="1">
      <alignment horizontal="right" vertical="center"/>
      <protection/>
    </xf>
    <xf numFmtId="4" fontId="11" fillId="35" borderId="10" xfId="55" applyNumberFormat="1" applyFont="1" applyFill="1" applyBorder="1" applyAlignment="1">
      <alignment horizontal="right" vertical="center"/>
      <protection/>
    </xf>
    <xf numFmtId="208" fontId="11" fillId="37" borderId="10" xfId="0" applyNumberFormat="1" applyFont="1" applyFill="1" applyBorder="1" applyAlignment="1">
      <alignment horizontal="center" vertical="center" wrapText="1"/>
    </xf>
    <xf numFmtId="0" fontId="19" fillId="0" borderId="0" xfId="58" applyFont="1" applyAlignment="1">
      <alignment vertical="center"/>
      <protection/>
    </xf>
    <xf numFmtId="0" fontId="20" fillId="0" borderId="0" xfId="58" applyFont="1" applyFill="1" applyAlignment="1" applyProtection="1">
      <alignment vertical="center"/>
      <protection hidden="1"/>
    </xf>
    <xf numFmtId="0" fontId="16" fillId="0" borderId="0" xfId="57" applyFont="1" applyAlignment="1">
      <alignment vertical="center"/>
      <protection/>
    </xf>
    <xf numFmtId="0" fontId="14" fillId="36" borderId="10" xfId="58" applyNumberFormat="1" applyFont="1" applyFill="1" applyBorder="1" applyAlignment="1" applyProtection="1">
      <alignment horizontal="left" vertical="center" wrapText="1"/>
      <protection hidden="1"/>
    </xf>
    <xf numFmtId="4" fontId="14" fillId="36" borderId="10" xfId="58" applyNumberFormat="1" applyFont="1" applyFill="1" applyBorder="1" applyAlignment="1">
      <alignment vertical="center"/>
      <protection/>
    </xf>
    <xf numFmtId="3" fontId="14" fillId="36" borderId="10" xfId="58" applyNumberFormat="1" applyFont="1" applyFill="1" applyBorder="1" applyAlignment="1">
      <alignment vertical="center"/>
      <protection/>
    </xf>
    <xf numFmtId="0" fontId="11" fillId="33" borderId="10" xfId="58" applyNumberFormat="1" applyFont="1" applyFill="1" applyBorder="1" applyAlignment="1" applyProtection="1">
      <alignment horizontal="left" vertical="center" wrapText="1" indent="1"/>
      <protection hidden="1"/>
    </xf>
    <xf numFmtId="3" fontId="11" fillId="33" borderId="10" xfId="58" applyNumberFormat="1" applyFont="1" applyFill="1" applyBorder="1" applyAlignment="1">
      <alignment horizontal="right" vertical="center"/>
      <protection/>
    </xf>
    <xf numFmtId="0" fontId="11" fillId="0" borderId="10" xfId="58" applyNumberFormat="1" applyFont="1" applyFill="1" applyBorder="1" applyAlignment="1" applyProtection="1">
      <alignment horizontal="left" vertical="center" wrapText="1" indent="2"/>
      <protection hidden="1"/>
    </xf>
    <xf numFmtId="3" fontId="11" fillId="0" borderId="10" xfId="58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left" wrapText="1" indent="3"/>
    </xf>
    <xf numFmtId="3" fontId="17" fillId="0" borderId="10" xfId="58" applyNumberFormat="1" applyFont="1" applyBorder="1" applyAlignment="1">
      <alignment horizontal="right" vertical="center"/>
      <protection/>
    </xf>
    <xf numFmtId="49" fontId="17" fillId="0" borderId="10" xfId="0" applyNumberFormat="1" applyFont="1" applyBorder="1" applyAlignment="1">
      <alignment horizontal="left" vertical="center" wrapText="1" indent="3"/>
    </xf>
    <xf numFmtId="49" fontId="11" fillId="33" borderId="10" xfId="61" applyNumberFormat="1" applyFont="1" applyFill="1" applyBorder="1" applyAlignment="1">
      <alignment horizontal="left" vertical="center" wrapText="1" indent="1"/>
      <protection/>
    </xf>
    <xf numFmtId="207" fontId="11" fillId="0" borderId="10" xfId="0" applyNumberFormat="1" applyFont="1" applyBorder="1" applyAlignment="1">
      <alignment horizontal="left" vertical="center" indent="2"/>
    </xf>
    <xf numFmtId="0" fontId="17" fillId="0" borderId="10" xfId="0" applyFont="1" applyBorder="1" applyAlignment="1" applyProtection="1">
      <alignment horizontal="left" vertical="center" wrapText="1" indent="3"/>
      <protection locked="0"/>
    </xf>
    <xf numFmtId="0" fontId="11" fillId="33" borderId="10" xfId="60" applyFont="1" applyFill="1" applyBorder="1" applyAlignment="1">
      <alignment horizontal="left" vertical="center" indent="1"/>
      <protection/>
    </xf>
    <xf numFmtId="0" fontId="11" fillId="0" borderId="10" xfId="60" applyFont="1" applyBorder="1" applyAlignment="1">
      <alignment horizontal="left" vertical="center" wrapText="1" indent="2"/>
      <protection/>
    </xf>
    <xf numFmtId="0" fontId="17" fillId="0" borderId="10" xfId="60" applyFont="1" applyBorder="1" applyAlignment="1">
      <alignment horizontal="left" vertical="center" wrapText="1" indent="3"/>
      <protection/>
    </xf>
    <xf numFmtId="0" fontId="11" fillId="35" borderId="10" xfId="59" applyFont="1" applyFill="1" applyBorder="1" applyAlignment="1">
      <alignment vertical="center" wrapText="1"/>
      <protection/>
    </xf>
    <xf numFmtId="3" fontId="11" fillId="35" borderId="10" xfId="58" applyNumberFormat="1" applyFont="1" applyFill="1" applyBorder="1" applyAlignment="1">
      <alignment horizontal="right" vertical="center"/>
      <protection/>
    </xf>
    <xf numFmtId="0" fontId="11" fillId="0" borderId="10" xfId="54" applyNumberFormat="1" applyFont="1" applyFill="1" applyBorder="1" applyAlignment="1" applyProtection="1">
      <alignment horizontal="left" vertical="center" wrapText="1" indent="2"/>
      <protection hidden="1"/>
    </xf>
    <xf numFmtId="49" fontId="11" fillId="0" borderId="10" xfId="0" applyNumberFormat="1" applyFont="1" applyBorder="1" applyAlignment="1">
      <alignment horizontal="left" vertical="center" wrapText="1" indent="2"/>
    </xf>
    <xf numFmtId="0" fontId="11" fillId="34" borderId="10" xfId="0" applyFont="1" applyFill="1" applyBorder="1" applyAlignment="1">
      <alignment horizontal="left" indent="2"/>
    </xf>
    <xf numFmtId="0" fontId="11" fillId="33" borderId="10" xfId="60" applyFont="1" applyFill="1" applyBorder="1" applyAlignment="1">
      <alignment horizontal="left" vertical="center" wrapText="1" indent="1"/>
      <protection/>
    </xf>
    <xf numFmtId="0" fontId="10" fillId="33" borderId="10" xfId="0" applyFont="1" applyFill="1" applyBorder="1" applyAlignment="1">
      <alignment vertical="center" wrapText="1"/>
    </xf>
    <xf numFmtId="0" fontId="11" fillId="33" borderId="10" xfId="55" applyNumberFormat="1" applyFont="1" applyFill="1" applyBorder="1" applyAlignment="1" applyProtection="1">
      <alignment horizontal="left" vertical="center" wrapText="1" indent="1"/>
      <protection hidden="1"/>
    </xf>
    <xf numFmtId="0" fontId="11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8" fillId="0" borderId="10" xfId="0" applyFont="1" applyBorder="1" applyAlignment="1">
      <alignment horizontal="left" vertical="center" wrapText="1" indent="3"/>
    </xf>
    <xf numFmtId="0" fontId="17" fillId="0" borderId="10" xfId="0" applyFont="1" applyBorder="1" applyAlignment="1">
      <alignment horizontal="left" vertical="center" wrapText="1" indent="3"/>
    </xf>
    <xf numFmtId="3" fontId="17" fillId="0" borderId="10" xfId="55" applyNumberFormat="1" applyFont="1" applyBorder="1" applyAlignment="1">
      <alignment horizontal="right" vertical="center"/>
      <protection/>
    </xf>
    <xf numFmtId="0" fontId="17" fillId="35" borderId="10" xfId="0" applyFont="1" applyFill="1" applyBorder="1" applyAlignment="1">
      <alignment vertical="center" wrapText="1"/>
    </xf>
    <xf numFmtId="3" fontId="17" fillId="35" borderId="10" xfId="55" applyNumberFormat="1" applyFont="1" applyFill="1" applyBorder="1" applyAlignment="1">
      <alignment horizontal="right" vertical="center"/>
      <protection/>
    </xf>
    <xf numFmtId="0" fontId="1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 indent="2"/>
    </xf>
    <xf numFmtId="3" fontId="17" fillId="34" borderId="10" xfId="58" applyNumberFormat="1" applyFont="1" applyFill="1" applyBorder="1" applyAlignment="1">
      <alignment horizontal="right" vertical="center"/>
      <protection/>
    </xf>
    <xf numFmtId="0" fontId="11" fillId="0" borderId="10" xfId="0" applyFont="1" applyFill="1" applyBorder="1" applyAlignment="1">
      <alignment horizontal="left" vertical="center" wrapText="1" indent="2"/>
    </xf>
    <xf numFmtId="49" fontId="17" fillId="35" borderId="10" xfId="0" applyNumberFormat="1" applyFont="1" applyFill="1" applyBorder="1" applyAlignment="1">
      <alignment horizontal="left" vertical="center" wrapText="1" indent="1"/>
    </xf>
    <xf numFmtId="3" fontId="11" fillId="35" borderId="10" xfId="55" applyNumberFormat="1" applyFont="1" applyFill="1" applyBorder="1" applyAlignment="1">
      <alignment horizontal="right" vertical="center"/>
      <protection/>
    </xf>
    <xf numFmtId="49" fontId="17" fillId="0" borderId="10" xfId="0" applyNumberFormat="1" applyFont="1" applyBorder="1" applyAlignment="1">
      <alignment horizontal="left" vertical="center" wrapText="1" indent="2"/>
    </xf>
    <xf numFmtId="0" fontId="10" fillId="37" borderId="10" xfId="0" applyFont="1" applyFill="1" applyBorder="1" applyAlignment="1">
      <alignment horizontal="left" vertical="center" wrapText="1"/>
    </xf>
    <xf numFmtId="0" fontId="14" fillId="36" borderId="10" xfId="58" applyNumberFormat="1" applyFont="1" applyFill="1" applyBorder="1" applyAlignment="1" applyProtection="1">
      <alignment vertical="center"/>
      <protection hidden="1"/>
    </xf>
    <xf numFmtId="0" fontId="12" fillId="0" borderId="10" xfId="59" applyFont="1" applyBorder="1" applyAlignment="1">
      <alignment horizontal="center" vertical="center" wrapText="1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2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Alignment="1" applyProtection="1">
      <alignment horizontal="left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8" xfId="56"/>
    <cellStyle name="Обычный_Tmp2" xfId="57"/>
    <cellStyle name="Обычный_Tmp3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view="pageBreakPreview" zoomScaleSheetLayoutView="100" zoomScalePageLayoutView="0" workbookViewId="0" topLeftCell="B1">
      <selection activeCell="A3" sqref="A3:E3"/>
    </sheetView>
  </sheetViews>
  <sheetFormatPr defaultColWidth="9.140625" defaultRowHeight="12.75"/>
  <cols>
    <col min="1" max="1" width="103.8515625" style="2" customWidth="1"/>
    <col min="2" max="2" width="20.421875" style="2" customWidth="1"/>
    <col min="3" max="3" width="11.140625" style="2" customWidth="1"/>
    <col min="4" max="4" width="12.8515625" style="2" customWidth="1"/>
    <col min="5" max="5" width="11.140625" style="2" customWidth="1"/>
    <col min="6" max="223" width="9.140625" style="2" customWidth="1"/>
    <col min="224" max="16384" width="9.140625" style="2" customWidth="1"/>
  </cols>
  <sheetData>
    <row r="1" spans="1:5" ht="99.75" customHeight="1">
      <c r="A1" s="1"/>
      <c r="C1" s="99" t="s">
        <v>114</v>
      </c>
      <c r="D1" s="99"/>
      <c r="E1" s="99"/>
    </row>
    <row r="2" spans="2:5" ht="15.75" customHeight="1">
      <c r="B2" s="1"/>
      <c r="C2" s="3"/>
      <c r="D2" s="3"/>
      <c r="E2" s="3"/>
    </row>
    <row r="3" spans="1:19" ht="87.75" customHeight="1">
      <c r="A3" s="96" t="s">
        <v>113</v>
      </c>
      <c r="B3" s="96"/>
      <c r="C3" s="96"/>
      <c r="D3" s="96"/>
      <c r="E3" s="9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5" ht="18.75" customHeight="1">
      <c r="A5" s="6"/>
      <c r="B5" s="6"/>
      <c r="D5" s="7"/>
      <c r="E5" s="8" t="s">
        <v>0</v>
      </c>
    </row>
    <row r="6" spans="1:5" s="9" customFormat="1" ht="15.75" customHeight="1">
      <c r="A6" s="97" t="s">
        <v>1</v>
      </c>
      <c r="B6" s="98" t="s">
        <v>2</v>
      </c>
      <c r="C6" s="95" t="s">
        <v>3</v>
      </c>
      <c r="D6" s="95" t="s">
        <v>112</v>
      </c>
      <c r="E6" s="95" t="s">
        <v>4</v>
      </c>
    </row>
    <row r="7" spans="1:5" s="9" customFormat="1" ht="36.75" customHeight="1">
      <c r="A7" s="97"/>
      <c r="B7" s="98"/>
      <c r="C7" s="95"/>
      <c r="D7" s="95"/>
      <c r="E7" s="95"/>
    </row>
    <row r="8" spans="1:5" s="10" customFormat="1" ht="22.5" customHeight="1">
      <c r="A8" s="56" t="s">
        <v>5</v>
      </c>
      <c r="B8" s="36" t="s">
        <v>6</v>
      </c>
      <c r="C8" s="57">
        <f>C9+C19+C29+C25+C37+C13+C34+C40</f>
        <v>3558</v>
      </c>
      <c r="D8" s="57">
        <f>D9+D19+D29+D25+D37+D13+D34+D40</f>
        <v>1945.6</v>
      </c>
      <c r="E8" s="58">
        <f aca="true" t="shared" si="0" ref="E8:E27">D8/C8*100</f>
        <v>54.68240584598089</v>
      </c>
    </row>
    <row r="9" spans="1:5" s="13" customFormat="1" ht="15.75" customHeight="1">
      <c r="A9" s="59" t="s">
        <v>7</v>
      </c>
      <c r="B9" s="11" t="s">
        <v>8</v>
      </c>
      <c r="C9" s="12">
        <f>C10</f>
        <v>1679</v>
      </c>
      <c r="D9" s="12">
        <f>D10</f>
        <v>698.6999999999999</v>
      </c>
      <c r="E9" s="60">
        <f t="shared" si="0"/>
        <v>41.614055985705775</v>
      </c>
    </row>
    <row r="10" spans="1:5" s="9" customFormat="1" ht="13.5" customHeight="1">
      <c r="A10" s="61" t="s">
        <v>9</v>
      </c>
      <c r="B10" s="14" t="s">
        <v>10</v>
      </c>
      <c r="C10" s="15">
        <f>SUM(C11:C12)</f>
        <v>1679</v>
      </c>
      <c r="D10" s="15">
        <f>SUM(D11:D12)</f>
        <v>698.6999999999999</v>
      </c>
      <c r="E10" s="62">
        <f t="shared" si="0"/>
        <v>41.614055985705775</v>
      </c>
    </row>
    <row r="11" spans="1:5" s="9" customFormat="1" ht="38.25">
      <c r="A11" s="63" t="s">
        <v>11</v>
      </c>
      <c r="B11" s="16" t="s">
        <v>12</v>
      </c>
      <c r="C11" s="17">
        <v>1652</v>
      </c>
      <c r="D11" s="17">
        <v>677.4</v>
      </c>
      <c r="E11" s="64">
        <f t="shared" si="0"/>
        <v>41.0048426150121</v>
      </c>
    </row>
    <row r="12" spans="1:5" ht="25.5">
      <c r="A12" s="65" t="s">
        <v>13</v>
      </c>
      <c r="B12" s="16" t="s">
        <v>14</v>
      </c>
      <c r="C12" s="18">
        <v>27</v>
      </c>
      <c r="D12" s="18">
        <v>21.3</v>
      </c>
      <c r="E12" s="64">
        <f t="shared" si="0"/>
        <v>78.88888888888889</v>
      </c>
    </row>
    <row r="13" spans="1:5" ht="25.5">
      <c r="A13" s="66" t="s">
        <v>15</v>
      </c>
      <c r="B13" s="19" t="s">
        <v>16</v>
      </c>
      <c r="C13" s="20">
        <f>C14</f>
        <v>1362</v>
      </c>
      <c r="D13" s="20">
        <f>D14</f>
        <v>867.8</v>
      </c>
      <c r="E13" s="60">
        <f t="shared" si="0"/>
        <v>63.7151248164464</v>
      </c>
    </row>
    <row r="14" spans="1:5" ht="24">
      <c r="A14" s="67" t="s">
        <v>17</v>
      </c>
      <c r="B14" s="21" t="s">
        <v>18</v>
      </c>
      <c r="C14" s="22">
        <f>C15+C16+C17+C18</f>
        <v>1362</v>
      </c>
      <c r="D14" s="22">
        <f>D15+D16+D17+D18</f>
        <v>867.8</v>
      </c>
      <c r="E14" s="62">
        <f t="shared" si="0"/>
        <v>63.7151248164464</v>
      </c>
    </row>
    <row r="15" spans="1:5" ht="38.25">
      <c r="A15" s="63" t="s">
        <v>19</v>
      </c>
      <c r="B15" s="23" t="s">
        <v>20</v>
      </c>
      <c r="C15" s="18">
        <v>524</v>
      </c>
      <c r="D15" s="18">
        <v>282.2</v>
      </c>
      <c r="E15" s="64">
        <f t="shared" si="0"/>
        <v>53.854961832061065</v>
      </c>
    </row>
    <row r="16" spans="1:5" ht="39" customHeight="1">
      <c r="A16" s="63" t="s">
        <v>21</v>
      </c>
      <c r="B16" s="23" t="s">
        <v>22</v>
      </c>
      <c r="C16" s="18">
        <v>11</v>
      </c>
      <c r="D16" s="18">
        <v>7.9</v>
      </c>
      <c r="E16" s="64">
        <f t="shared" si="0"/>
        <v>71.81818181818183</v>
      </c>
    </row>
    <row r="17" spans="1:5" ht="38.25">
      <c r="A17" s="63" t="s">
        <v>23</v>
      </c>
      <c r="B17" s="23" t="s">
        <v>24</v>
      </c>
      <c r="C17" s="18">
        <v>777</v>
      </c>
      <c r="D17" s="18">
        <v>601.9</v>
      </c>
      <c r="E17" s="64">
        <f t="shared" si="0"/>
        <v>77.46460746460745</v>
      </c>
    </row>
    <row r="18" spans="1:5" ht="38.25">
      <c r="A18" s="63" t="s">
        <v>25</v>
      </c>
      <c r="B18" s="23" t="s">
        <v>26</v>
      </c>
      <c r="C18" s="18">
        <v>50</v>
      </c>
      <c r="D18" s="18">
        <v>-24.2</v>
      </c>
      <c r="E18" s="64">
        <f t="shared" si="0"/>
        <v>-48.4</v>
      </c>
    </row>
    <row r="19" spans="1:5" s="13" customFormat="1" ht="25.5">
      <c r="A19" s="59" t="s">
        <v>27</v>
      </c>
      <c r="B19" s="11" t="s">
        <v>28</v>
      </c>
      <c r="C19" s="12">
        <f>C20+C22</f>
        <v>407</v>
      </c>
      <c r="D19" s="12">
        <f>D20+D22</f>
        <v>261.3</v>
      </c>
      <c r="E19" s="60">
        <f t="shared" si="0"/>
        <v>64.20147420147421</v>
      </c>
    </row>
    <row r="20" spans="1:5" s="9" customFormat="1" ht="12.75" customHeight="1">
      <c r="A20" s="61" t="s">
        <v>29</v>
      </c>
      <c r="B20" s="14" t="s">
        <v>30</v>
      </c>
      <c r="C20" s="15">
        <f>C21</f>
        <v>140</v>
      </c>
      <c r="D20" s="15">
        <f>D21</f>
        <v>6.8</v>
      </c>
      <c r="E20" s="62">
        <f t="shared" si="0"/>
        <v>4.857142857142857</v>
      </c>
    </row>
    <row r="21" spans="1:5" s="9" customFormat="1" ht="25.5">
      <c r="A21" s="68" t="s">
        <v>31</v>
      </c>
      <c r="B21" s="24" t="s">
        <v>32</v>
      </c>
      <c r="C21" s="17">
        <v>140</v>
      </c>
      <c r="D21" s="17">
        <v>6.8</v>
      </c>
      <c r="E21" s="64">
        <f t="shared" si="0"/>
        <v>4.857142857142857</v>
      </c>
    </row>
    <row r="22" spans="1:5" s="9" customFormat="1" ht="13.5" customHeight="1">
      <c r="A22" s="61" t="s">
        <v>33</v>
      </c>
      <c r="B22" s="14" t="s">
        <v>34</v>
      </c>
      <c r="C22" s="15">
        <f>C23+C24</f>
        <v>267</v>
      </c>
      <c r="D22" s="15">
        <f>D23+D24</f>
        <v>254.5</v>
      </c>
      <c r="E22" s="62">
        <f t="shared" si="0"/>
        <v>95.31835205992509</v>
      </c>
    </row>
    <row r="23" spans="1:5" s="9" customFormat="1" ht="25.5">
      <c r="A23" s="68" t="s">
        <v>35</v>
      </c>
      <c r="B23" s="24" t="s">
        <v>36</v>
      </c>
      <c r="C23" s="17">
        <v>252</v>
      </c>
      <c r="D23" s="17">
        <v>251.4</v>
      </c>
      <c r="E23" s="64">
        <f t="shared" si="0"/>
        <v>99.76190476190476</v>
      </c>
    </row>
    <row r="24" spans="1:5" s="9" customFormat="1" ht="18.75" customHeight="1">
      <c r="A24" s="68" t="s">
        <v>37</v>
      </c>
      <c r="B24" s="24" t="s">
        <v>38</v>
      </c>
      <c r="C24" s="17">
        <v>15</v>
      </c>
      <c r="D24" s="17">
        <v>3.1</v>
      </c>
      <c r="E24" s="64">
        <f t="shared" si="0"/>
        <v>20.666666666666668</v>
      </c>
    </row>
    <row r="25" spans="1:5" s="9" customFormat="1" ht="15.75" customHeight="1">
      <c r="A25" s="69" t="s">
        <v>39</v>
      </c>
      <c r="B25" s="25" t="s">
        <v>40</v>
      </c>
      <c r="C25" s="20">
        <f>C26</f>
        <v>25</v>
      </c>
      <c r="D25" s="20">
        <f>D26</f>
        <v>22.5</v>
      </c>
      <c r="E25" s="60">
        <f t="shared" si="0"/>
        <v>90</v>
      </c>
    </row>
    <row r="26" spans="1:5" s="9" customFormat="1" ht="25.5">
      <c r="A26" s="70" t="s">
        <v>41</v>
      </c>
      <c r="B26" s="26" t="s">
        <v>42</v>
      </c>
      <c r="C26" s="22">
        <f>C27</f>
        <v>25</v>
      </c>
      <c r="D26" s="22">
        <f>D27</f>
        <v>22.5</v>
      </c>
      <c r="E26" s="62">
        <f t="shared" si="0"/>
        <v>90</v>
      </c>
    </row>
    <row r="27" spans="1:5" s="9" customFormat="1" ht="38.25">
      <c r="A27" s="71" t="s">
        <v>43</v>
      </c>
      <c r="B27" s="27" t="s">
        <v>44</v>
      </c>
      <c r="C27" s="17">
        <v>25</v>
      </c>
      <c r="D27" s="17">
        <v>22.5</v>
      </c>
      <c r="E27" s="64">
        <f t="shared" si="0"/>
        <v>90</v>
      </c>
    </row>
    <row r="28" spans="1:5" s="9" customFormat="1" ht="27.75" customHeight="1" hidden="1">
      <c r="A28" s="72" t="s">
        <v>45</v>
      </c>
      <c r="B28" s="28" t="s">
        <v>46</v>
      </c>
      <c r="C28" s="29"/>
      <c r="D28" s="29"/>
      <c r="E28" s="73"/>
    </row>
    <row r="29" spans="1:5" s="13" customFormat="1" ht="25.5">
      <c r="A29" s="59" t="s">
        <v>47</v>
      </c>
      <c r="B29" s="11" t="s">
        <v>48</v>
      </c>
      <c r="C29" s="12">
        <f>C30+C32</f>
        <v>50</v>
      </c>
      <c r="D29" s="12">
        <f>D30+D32</f>
        <v>68.3</v>
      </c>
      <c r="E29" s="60">
        <f aca="true" t="shared" si="1" ref="E29:E45">D29/C29*100</f>
        <v>136.6</v>
      </c>
    </row>
    <row r="30" spans="1:5" s="9" customFormat="1" ht="51">
      <c r="A30" s="74" t="s">
        <v>49</v>
      </c>
      <c r="B30" s="14" t="s">
        <v>50</v>
      </c>
      <c r="C30" s="15">
        <f>C31</f>
        <v>39</v>
      </c>
      <c r="D30" s="15">
        <f>D31</f>
        <v>56.6</v>
      </c>
      <c r="E30" s="62">
        <f t="shared" si="1"/>
        <v>145.1282051282051</v>
      </c>
    </row>
    <row r="31" spans="1:5" s="9" customFormat="1" ht="38.25">
      <c r="A31" s="68" t="s">
        <v>51</v>
      </c>
      <c r="B31" s="24" t="s">
        <v>52</v>
      </c>
      <c r="C31" s="17">
        <v>39</v>
      </c>
      <c r="D31" s="17">
        <v>56.6</v>
      </c>
      <c r="E31" s="64">
        <f t="shared" si="1"/>
        <v>145.1282051282051</v>
      </c>
    </row>
    <row r="32" spans="1:5" s="9" customFormat="1" ht="38.25">
      <c r="A32" s="75" t="s">
        <v>53</v>
      </c>
      <c r="B32" s="30" t="s">
        <v>54</v>
      </c>
      <c r="C32" s="15">
        <f>C33</f>
        <v>11</v>
      </c>
      <c r="D32" s="15">
        <f>D33</f>
        <v>11.7</v>
      </c>
      <c r="E32" s="62">
        <f t="shared" si="1"/>
        <v>106.36363636363635</v>
      </c>
    </row>
    <row r="33" spans="1:5" s="9" customFormat="1" ht="38.25">
      <c r="A33" s="63" t="s">
        <v>55</v>
      </c>
      <c r="B33" s="24" t="s">
        <v>56</v>
      </c>
      <c r="C33" s="17">
        <v>11</v>
      </c>
      <c r="D33" s="17">
        <v>11.7</v>
      </c>
      <c r="E33" s="64">
        <f t="shared" si="1"/>
        <v>106.36363636363635</v>
      </c>
    </row>
    <row r="34" spans="1:5" s="9" customFormat="1" ht="25.5">
      <c r="A34" s="34" t="s">
        <v>57</v>
      </c>
      <c r="B34" s="31" t="s">
        <v>58</v>
      </c>
      <c r="C34" s="12">
        <f>C35</f>
        <v>5</v>
      </c>
      <c r="D34" s="12"/>
      <c r="E34" s="60"/>
    </row>
    <row r="35" spans="1:5" s="9" customFormat="1" ht="13.5">
      <c r="A35" s="76" t="s">
        <v>59</v>
      </c>
      <c r="B35" s="32" t="s">
        <v>60</v>
      </c>
      <c r="C35" s="15">
        <f>C36</f>
        <v>5</v>
      </c>
      <c r="D35" s="15"/>
      <c r="E35" s="62"/>
    </row>
    <row r="36" spans="1:5" s="9" customFormat="1" ht="25.5">
      <c r="A36" s="68" t="s">
        <v>61</v>
      </c>
      <c r="B36" s="33" t="s">
        <v>62</v>
      </c>
      <c r="C36" s="17">
        <v>5</v>
      </c>
      <c r="D36" s="17"/>
      <c r="E36" s="64"/>
    </row>
    <row r="37" spans="1:5" s="9" customFormat="1" ht="13.5">
      <c r="A37" s="77" t="s">
        <v>63</v>
      </c>
      <c r="B37" s="25" t="s">
        <v>64</v>
      </c>
      <c r="C37" s="12">
        <f>C38</f>
        <v>10</v>
      </c>
      <c r="D37" s="12">
        <f>D38</f>
        <v>7</v>
      </c>
      <c r="E37" s="60">
        <f>D37/C37*100</f>
        <v>70</v>
      </c>
    </row>
    <row r="38" spans="1:5" s="9" customFormat="1" ht="25.5">
      <c r="A38" s="70" t="s">
        <v>65</v>
      </c>
      <c r="B38" s="26" t="s">
        <v>66</v>
      </c>
      <c r="C38" s="15">
        <f>C39</f>
        <v>10</v>
      </c>
      <c r="D38" s="15">
        <f>D39</f>
        <v>7</v>
      </c>
      <c r="E38" s="62">
        <f>D38/C38*100</f>
        <v>70</v>
      </c>
    </row>
    <row r="39" spans="1:5" s="9" customFormat="1" ht="25.5">
      <c r="A39" s="68" t="s">
        <v>67</v>
      </c>
      <c r="B39" s="24" t="s">
        <v>68</v>
      </c>
      <c r="C39" s="17">
        <v>10</v>
      </c>
      <c r="D39" s="17">
        <v>7</v>
      </c>
      <c r="E39" s="64">
        <f>D39/C39*100</f>
        <v>70</v>
      </c>
    </row>
    <row r="40" spans="1:5" s="9" customFormat="1" ht="13.5">
      <c r="A40" s="34" t="s">
        <v>69</v>
      </c>
      <c r="B40" s="35" t="s">
        <v>70</v>
      </c>
      <c r="C40" s="12">
        <v>20</v>
      </c>
      <c r="D40" s="12">
        <v>20</v>
      </c>
      <c r="E40" s="60">
        <f t="shared" si="1"/>
        <v>100</v>
      </c>
    </row>
    <row r="41" spans="1:5" s="10" customFormat="1" ht="24" customHeight="1">
      <c r="A41" s="56" t="s">
        <v>71</v>
      </c>
      <c r="B41" s="36" t="s">
        <v>72</v>
      </c>
      <c r="C41" s="37">
        <f>SUM(C42)+C64</f>
        <v>11751.999999999998</v>
      </c>
      <c r="D41" s="37">
        <f>SUM(D42)+D64</f>
        <v>5036.1</v>
      </c>
      <c r="E41" s="58">
        <f t="shared" si="1"/>
        <v>42.85313138189245</v>
      </c>
    </row>
    <row r="42" spans="1:5" s="40" customFormat="1" ht="28.5">
      <c r="A42" s="78" t="s">
        <v>73</v>
      </c>
      <c r="B42" s="38" t="s">
        <v>74</v>
      </c>
      <c r="C42" s="39">
        <f>SUM(C43,C48,C56)+C61</f>
        <v>11751.999999999998</v>
      </c>
      <c r="D42" s="39">
        <f>SUM(D43,D48,D56)+D61</f>
        <v>5036.1</v>
      </c>
      <c r="E42" s="60">
        <f t="shared" si="1"/>
        <v>42.85313138189245</v>
      </c>
    </row>
    <row r="43" spans="1:5" s="40" customFormat="1" ht="13.5">
      <c r="A43" s="79" t="s">
        <v>75</v>
      </c>
      <c r="B43" s="38" t="s">
        <v>76</v>
      </c>
      <c r="C43" s="41">
        <f>SUM(C44)</f>
        <v>6861.4</v>
      </c>
      <c r="D43" s="41">
        <f>SUM(D44)</f>
        <v>2811.7</v>
      </c>
      <c r="E43" s="60">
        <f t="shared" si="1"/>
        <v>40.978517503716446</v>
      </c>
    </row>
    <row r="44" spans="1:5" s="40" customFormat="1" ht="13.5">
      <c r="A44" s="80" t="s">
        <v>77</v>
      </c>
      <c r="B44" s="42" t="s">
        <v>78</v>
      </c>
      <c r="C44" s="43">
        <f>C45</f>
        <v>6861.4</v>
      </c>
      <c r="D44" s="43">
        <f>D45</f>
        <v>2811.7</v>
      </c>
      <c r="E44" s="62">
        <f t="shared" si="1"/>
        <v>40.978517503716446</v>
      </c>
    </row>
    <row r="45" spans="1:5" s="40" customFormat="1" ht="16.5" customHeight="1">
      <c r="A45" s="81" t="s">
        <v>79</v>
      </c>
      <c r="B45" s="44" t="s">
        <v>80</v>
      </c>
      <c r="C45" s="45">
        <v>6861.4</v>
      </c>
      <c r="D45" s="45">
        <v>2811.7</v>
      </c>
      <c r="E45" s="64">
        <f t="shared" si="1"/>
        <v>40.978517503716446</v>
      </c>
    </row>
    <row r="46" spans="1:5" s="40" customFormat="1" ht="16.5" customHeight="1" hidden="1">
      <c r="A46" s="82"/>
      <c r="B46" s="16"/>
      <c r="C46" s="45"/>
      <c r="D46" s="45"/>
      <c r="E46" s="83"/>
    </row>
    <row r="47" spans="1:5" s="40" customFormat="1" ht="16.5" customHeight="1" hidden="1">
      <c r="A47" s="82"/>
      <c r="B47" s="16"/>
      <c r="C47" s="45"/>
      <c r="D47" s="45"/>
      <c r="E47" s="83"/>
    </row>
    <row r="48" spans="1:5" s="40" customFormat="1" ht="13.5">
      <c r="A48" s="34" t="s">
        <v>81</v>
      </c>
      <c r="B48" s="46" t="s">
        <v>82</v>
      </c>
      <c r="C48" s="41">
        <f>SUM(C50,C54,C52)</f>
        <v>4597.2</v>
      </c>
      <c r="D48" s="41">
        <f>SUM(D50,D54,D52)</f>
        <v>2066.8</v>
      </c>
      <c r="E48" s="60">
        <f>D48/C48*100</f>
        <v>44.95780040024363</v>
      </c>
    </row>
    <row r="49" spans="1:5" s="40" customFormat="1" ht="13.5" customHeight="1" hidden="1">
      <c r="A49" s="84"/>
      <c r="B49" s="47"/>
      <c r="C49" s="48"/>
      <c r="D49" s="48"/>
      <c r="E49" s="85"/>
    </row>
    <row r="50" spans="1:5" s="40" customFormat="1" ht="25.5" customHeight="1" hidden="1">
      <c r="A50" s="86" t="s">
        <v>83</v>
      </c>
      <c r="B50" s="16" t="s">
        <v>84</v>
      </c>
      <c r="C50" s="45">
        <f>SUM(C51)</f>
        <v>0</v>
      </c>
      <c r="D50" s="45">
        <f>SUM(D51)</f>
        <v>0</v>
      </c>
      <c r="E50" s="83"/>
    </row>
    <row r="51" spans="1:5" s="40" customFormat="1" ht="25.5" customHeight="1" hidden="1">
      <c r="A51" s="86" t="s">
        <v>85</v>
      </c>
      <c r="B51" s="16" t="s">
        <v>86</v>
      </c>
      <c r="C51" s="45"/>
      <c r="D51" s="45"/>
      <c r="E51" s="83"/>
    </row>
    <row r="52" spans="1:5" s="40" customFormat="1" ht="25.5" hidden="1">
      <c r="A52" s="75" t="s">
        <v>87</v>
      </c>
      <c r="B52" s="30" t="s">
        <v>84</v>
      </c>
      <c r="C52" s="43">
        <f>C53</f>
        <v>0</v>
      </c>
      <c r="D52" s="43">
        <f>D53</f>
        <v>0</v>
      </c>
      <c r="E52" s="62" t="e">
        <f aca="true" t="shared" si="2" ref="E52:E60">D52/C52*100</f>
        <v>#DIV/0!</v>
      </c>
    </row>
    <row r="53" spans="1:5" s="40" customFormat="1" ht="30.75" customHeight="1" hidden="1">
      <c r="A53" s="65" t="s">
        <v>88</v>
      </c>
      <c r="B53" s="16" t="s">
        <v>86</v>
      </c>
      <c r="C53" s="45">
        <v>0</v>
      </c>
      <c r="D53" s="45"/>
      <c r="E53" s="64" t="e">
        <f t="shared" si="2"/>
        <v>#DIV/0!</v>
      </c>
    </row>
    <row r="54" spans="1:5" s="40" customFormat="1" ht="15" customHeight="1">
      <c r="A54" s="87" t="s">
        <v>89</v>
      </c>
      <c r="B54" s="30" t="s">
        <v>90</v>
      </c>
      <c r="C54" s="43">
        <f>SUM(C55)</f>
        <v>4597.2</v>
      </c>
      <c r="D54" s="43">
        <f>SUM(D55)</f>
        <v>2066.8</v>
      </c>
      <c r="E54" s="62">
        <f t="shared" si="2"/>
        <v>44.95780040024363</v>
      </c>
    </row>
    <row r="55" spans="1:5" s="40" customFormat="1" ht="15" customHeight="1">
      <c r="A55" s="81" t="s">
        <v>91</v>
      </c>
      <c r="B55" s="44" t="s">
        <v>92</v>
      </c>
      <c r="C55" s="45">
        <v>4597.2</v>
      </c>
      <c r="D55" s="45">
        <v>2066.8</v>
      </c>
      <c r="E55" s="88">
        <f>D55/C55*100</f>
        <v>44.95780040024363</v>
      </c>
    </row>
    <row r="56" spans="1:5" s="40" customFormat="1" ht="13.5">
      <c r="A56" s="34" t="s">
        <v>93</v>
      </c>
      <c r="B56" s="49" t="s">
        <v>94</v>
      </c>
      <c r="C56" s="41">
        <f>SUM(C57)+C59</f>
        <v>293.40000000000003</v>
      </c>
      <c r="D56" s="41">
        <f>SUM(D57)+D59</f>
        <v>157.60000000000002</v>
      </c>
      <c r="E56" s="60">
        <f t="shared" si="2"/>
        <v>53.71506475800955</v>
      </c>
    </row>
    <row r="57" spans="1:5" s="40" customFormat="1" ht="25.5">
      <c r="A57" s="89" t="s">
        <v>95</v>
      </c>
      <c r="B57" s="30" t="s">
        <v>96</v>
      </c>
      <c r="C57" s="50">
        <f>SUM(C58)</f>
        <v>250.3</v>
      </c>
      <c r="D57" s="50">
        <f>SUM(D58)</f>
        <v>137.8</v>
      </c>
      <c r="E57" s="62">
        <f t="shared" si="2"/>
        <v>55.053935277666795</v>
      </c>
    </row>
    <row r="58" spans="1:5" s="40" customFormat="1" ht="24">
      <c r="A58" s="81" t="s">
        <v>97</v>
      </c>
      <c r="B58" s="44" t="s">
        <v>98</v>
      </c>
      <c r="C58" s="45">
        <v>250.3</v>
      </c>
      <c r="D58" s="45">
        <v>137.8</v>
      </c>
      <c r="E58" s="64">
        <f t="shared" si="2"/>
        <v>55.053935277666795</v>
      </c>
    </row>
    <row r="59" spans="1:5" s="40" customFormat="1" ht="13.5">
      <c r="A59" s="75" t="s">
        <v>99</v>
      </c>
      <c r="B59" s="30" t="s">
        <v>100</v>
      </c>
      <c r="C59" s="43">
        <f>C60</f>
        <v>43.1</v>
      </c>
      <c r="D59" s="43">
        <f>D60</f>
        <v>19.8</v>
      </c>
      <c r="E59" s="62">
        <f t="shared" si="2"/>
        <v>45.93967517401392</v>
      </c>
    </row>
    <row r="60" spans="1:5" s="40" customFormat="1" ht="13.5">
      <c r="A60" s="81" t="s">
        <v>101</v>
      </c>
      <c r="B60" s="44" t="s">
        <v>102</v>
      </c>
      <c r="C60" s="45">
        <v>43.1</v>
      </c>
      <c r="D60" s="45">
        <v>19.8</v>
      </c>
      <c r="E60" s="64">
        <f t="shared" si="2"/>
        <v>45.93967517401392</v>
      </c>
    </row>
    <row r="61" spans="1:5" s="40" customFormat="1" ht="13.5" customHeight="1" hidden="1">
      <c r="A61" s="90" t="s">
        <v>103</v>
      </c>
      <c r="B61" s="47" t="s">
        <v>104</v>
      </c>
      <c r="C61" s="51">
        <f>C62</f>
        <v>0</v>
      </c>
      <c r="D61" s="51"/>
      <c r="E61" s="91"/>
    </row>
    <row r="62" spans="1:5" s="40" customFormat="1" ht="13.5" customHeight="1" hidden="1">
      <c r="A62" s="92" t="s">
        <v>105</v>
      </c>
      <c r="B62" s="16" t="s">
        <v>106</v>
      </c>
      <c r="C62" s="45">
        <f>C63</f>
        <v>0</v>
      </c>
      <c r="D62" s="45"/>
      <c r="E62" s="83"/>
    </row>
    <row r="63" spans="1:5" s="40" customFormat="1" ht="13.5" customHeight="1" hidden="1">
      <c r="A63" s="65" t="s">
        <v>107</v>
      </c>
      <c r="B63" s="16" t="s">
        <v>108</v>
      </c>
      <c r="C63" s="45"/>
      <c r="D63" s="45"/>
      <c r="E63" s="83"/>
    </row>
    <row r="64" spans="1:5" s="40" customFormat="1" ht="28.5" hidden="1">
      <c r="A64" s="93" t="s">
        <v>109</v>
      </c>
      <c r="B64" s="52" t="s">
        <v>110</v>
      </c>
      <c r="C64" s="41"/>
      <c r="D64" s="41"/>
      <c r="E64" s="60" t="e">
        <f>D64/C64*100</f>
        <v>#DIV/0!</v>
      </c>
    </row>
    <row r="65" spans="1:5" s="53" customFormat="1" ht="19.5" customHeight="1">
      <c r="A65" s="94" t="s">
        <v>111</v>
      </c>
      <c r="B65" s="94"/>
      <c r="C65" s="37">
        <f>C41+C8</f>
        <v>15309.999999999998</v>
      </c>
      <c r="D65" s="37">
        <f>D41+D8</f>
        <v>6981.700000000001</v>
      </c>
      <c r="E65" s="58">
        <f>D65/C65*100</f>
        <v>45.602220770738086</v>
      </c>
    </row>
    <row r="66" spans="1:5" ht="11.25" customHeight="1">
      <c r="A66" s="6"/>
      <c r="B66" s="6"/>
      <c r="C66" s="6"/>
      <c r="D66" s="6"/>
      <c r="E66" s="6"/>
    </row>
    <row r="67" spans="3:5" ht="11.25" customHeight="1">
      <c r="C67" s="54"/>
      <c r="D67" s="54"/>
      <c r="E67" s="54"/>
    </row>
    <row r="68" spans="1:2" ht="14.25">
      <c r="A68" s="55"/>
      <c r="B68" s="55"/>
    </row>
  </sheetData>
  <sheetProtection/>
  <mergeCells count="7">
    <mergeCell ref="C1:E1"/>
    <mergeCell ref="D6:D7"/>
    <mergeCell ref="E6:E7"/>
    <mergeCell ref="A3:E3"/>
    <mergeCell ref="C6:C7"/>
    <mergeCell ref="A6:A7"/>
    <mergeCell ref="B6:B7"/>
  </mergeCells>
  <printOptions/>
  <pageMargins left="0.984251968503937" right="0" top="0.3937007874015748" bottom="0" header="0.31496062992125984" footer="0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2015-07-20T01:18:31Z</cp:lastPrinted>
  <dcterms:created xsi:type="dcterms:W3CDTF">1996-10-08T23:32:33Z</dcterms:created>
  <dcterms:modified xsi:type="dcterms:W3CDTF">2015-07-20T01:18:40Z</dcterms:modified>
  <cp:category/>
  <cp:version/>
  <cp:contentType/>
  <cp:contentStatus/>
</cp:coreProperties>
</file>