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3 тыс. руб. (с кред и деф)" sheetId="1" r:id="rId1"/>
  </sheets>
  <definedNames>
    <definedName name="_xlnm.Print_Area" localSheetId="0">'2013 тыс. руб. (с кред и деф)'!$A$1:$R$20</definedName>
  </definedNames>
  <calcPr fullCalcOnLoad="1"/>
</workbook>
</file>

<file path=xl/sharedStrings.xml><?xml version="1.0" encoding="utf-8"?>
<sst xmlns="http://schemas.openxmlformats.org/spreadsheetml/2006/main" count="65" uniqueCount="52">
  <si>
    <t>01 00 00 00 00 0000 000</t>
  </si>
  <si>
    <t>01 02 00 00 00 0000 000</t>
  </si>
  <si>
    <t>01 03 00 00 00 0000 000</t>
  </si>
  <si>
    <t>наименование</t>
  </si>
  <si>
    <t>код источников</t>
  </si>
  <si>
    <t>01 05 00 00 00 0000 000</t>
  </si>
  <si>
    <t>01 06 04 00 00 0000 000</t>
  </si>
  <si>
    <t>01 06 06 00 00 0000 000</t>
  </si>
  <si>
    <t>000</t>
  </si>
  <si>
    <t>01 06 04 00 05 0000 810</t>
  </si>
  <si>
    <t>01 06 06 00 05 0000 710</t>
  </si>
  <si>
    <t>992</t>
  </si>
  <si>
    <t xml:space="preserve">Погашение бюджетами муниципальных районов кредитов,  предоставленных кредитными организациями в валюте Российской Федерации </t>
  </si>
  <si>
    <t>Погашение бюджетами  муниципальных районов бюджетных кредитов от других бюджетов бюджетной системы Российской Федерации в валюте Российской Федерации</t>
  </si>
  <si>
    <t>Главный
админист
ратор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</si>
  <si>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</si>
  <si>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</si>
  <si>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</si>
  <si>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</si>
  <si>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</si>
  <si>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</si>
  <si>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Прочие источники внутреннего финансирования дефицитов бюджетов</t>
  </si>
  <si>
    <t>доходы</t>
  </si>
  <si>
    <t>расходы</t>
  </si>
  <si>
    <t>Исполнение муниципальных гарантий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бенефмцмара</t>
  </si>
  <si>
    <t>Привлечение прочих источников внутреннего финансирования дефицита бюджетов муниципальных образований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</si>
  <si>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</si>
  <si>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</si>
  <si>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дефицит</t>
  </si>
  <si>
    <t>(тыс. рублей)</t>
  </si>
  <si>
    <t>Проект
на 2013 год</t>
  </si>
  <si>
    <t>Изменение остатков средств на счетах по учету средств бюджета</t>
  </si>
  <si>
    <t>План
на 2013 год
РД № 269 
от 25.12.12</t>
  </si>
  <si>
    <t>внесение изменений</t>
  </si>
  <si>
    <t>План
на 2013 год
на 01.05.13</t>
  </si>
  <si>
    <t>План
на 2013 год
РД № 278
от 31.01.13</t>
  </si>
  <si>
    <t>Исполнение 
на 01.05.13</t>
  </si>
  <si>
    <t>План
на 2013 год
РД № 340
от 30.05.2013</t>
  </si>
  <si>
    <t>Исполнение 
на 01.08.2013</t>
  </si>
  <si>
    <t>01 02 00 00 10 0000 710</t>
  </si>
  <si>
    <t>01 02 00 00 10 0000 810</t>
  </si>
  <si>
    <t>01 03 01 00 10 0000 710</t>
  </si>
  <si>
    <t>01 03 01 00 10 0000 810</t>
  </si>
  <si>
    <t>01 05 02 01 10 0000 510</t>
  </si>
  <si>
    <t>01 05 02 01 10 0000 610</t>
  </si>
  <si>
    <t xml:space="preserve">Приложение № 13
к решению Думы 
Видимского городского поселения 
"О внесении изменений в Решение Думы  Видимского ГП на 2014 год и на 
плановый период 2015 и 2016 годов" от 27.12.2013 № 49"
от " 28  " января 2014г. №  </t>
  </si>
  <si>
    <t>Уточненный план на 2014 год</t>
  </si>
  <si>
    <t>903</t>
  </si>
  <si>
    <t>ИСТОЧНИКИ ВНУТРЕННЕГО ФИНАНСИРОВАНИЯ ДЕФИЦИТА 
БЮДЖЕТА ВИДИМСКОГО ГОРОДСКОГО ПОСЕЛЕНИЯ ЗА 1 КВАРТАЛ 2015 ГОДА</t>
  </si>
  <si>
    <t>Уточненный план на 2015 год</t>
  </si>
  <si>
    <t>Исполнение на 01.04.2015 года</t>
  </si>
  <si>
    <t>Приложение № 13
к Постановлению администрации
Видимского городского поселения 
"Об утверждении  отчета оь исполнении бюджета Видимского ГП за 1 квартал  2015 года"
от "27 " апреля 2015 года № 35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</si>
</sst>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#,##0.000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9" fontId="3" fillId="20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3" fontId="3" fillId="2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22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2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9" fontId="2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/>
    </xf>
    <xf numFmtId="169" fontId="3" fillId="22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vertical="center" wrapText="1"/>
    </xf>
    <xf numFmtId="169" fontId="3" fillId="22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69" fontId="2" fillId="0" borderId="15" xfId="0" applyNumberFormat="1" applyFont="1" applyBorder="1" applyAlignment="1">
      <alignment horizontal="center" vertical="center"/>
    </xf>
    <xf numFmtId="0" fontId="3" fillId="20" borderId="14" xfId="0" applyFont="1" applyFill="1" applyBorder="1" applyAlignment="1">
      <alignment vertical="center" wrapText="1"/>
    </xf>
    <xf numFmtId="3" fontId="3" fillId="2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169" fontId="3" fillId="22" borderId="18" xfId="0" applyNumberFormat="1" applyFont="1" applyFill="1" applyBorder="1" applyAlignment="1">
      <alignment horizontal="center" vertical="center"/>
    </xf>
    <xf numFmtId="169" fontId="2" fillId="0" borderId="18" xfId="0" applyNumberFormat="1" applyFont="1" applyBorder="1" applyAlignment="1">
      <alignment horizontal="center" vertical="center"/>
    </xf>
    <xf numFmtId="3" fontId="3" fillId="20" borderId="18" xfId="0" applyNumberFormat="1" applyFont="1" applyFill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69" fontId="2" fillId="0" borderId="15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view="pageBreakPreview" zoomScale="90" zoomScaleSheetLayoutView="90" zoomScalePageLayoutView="0" workbookViewId="0" topLeftCell="A1">
      <selection activeCell="A11" sqref="A11"/>
    </sheetView>
  </sheetViews>
  <sheetFormatPr defaultColWidth="9.00390625" defaultRowHeight="12.75"/>
  <cols>
    <col min="1" max="1" width="51.625" style="1" customWidth="1"/>
    <col min="2" max="2" width="10.25390625" style="1" customWidth="1"/>
    <col min="3" max="3" width="22.00390625" style="1" customWidth="1"/>
    <col min="4" max="9" width="12.375" style="1" hidden="1" customWidth="1"/>
    <col min="10" max="10" width="13.25390625" style="1" hidden="1" customWidth="1"/>
    <col min="11" max="11" width="13.00390625" style="1" hidden="1" customWidth="1"/>
    <col min="12" max="12" width="12.375" style="1" hidden="1" customWidth="1"/>
    <col min="13" max="13" width="14.00390625" style="1" hidden="1" customWidth="1"/>
    <col min="14" max="14" width="13.00390625" style="1" hidden="1" customWidth="1"/>
    <col min="15" max="15" width="12.375" style="1" hidden="1" customWidth="1"/>
    <col min="16" max="16" width="17.375" style="1" customWidth="1"/>
    <col min="17" max="17" width="18.125" style="1" customWidth="1"/>
    <col min="18" max="18" width="14.00390625" style="1" hidden="1" customWidth="1"/>
    <col min="19" max="19" width="3.00390625" style="1" hidden="1" customWidth="1"/>
    <col min="20" max="21" width="9.125" style="1" hidden="1" customWidth="1"/>
    <col min="22" max="16384" width="9.125" style="1" customWidth="1"/>
  </cols>
  <sheetData>
    <row r="1" spans="4:22" s="13" customFormat="1" ht="135" customHeight="1">
      <c r="D1" s="21"/>
      <c r="E1" s="21"/>
      <c r="F1" s="56"/>
      <c r="G1" s="56"/>
      <c r="H1" s="56"/>
      <c r="I1" s="25"/>
      <c r="J1" s="25"/>
      <c r="K1" s="56"/>
      <c r="L1" s="56"/>
      <c r="M1" s="56"/>
      <c r="N1" s="21"/>
      <c r="O1" s="21"/>
      <c r="P1" s="54" t="s">
        <v>51</v>
      </c>
      <c r="Q1" s="55"/>
      <c r="R1" s="55"/>
      <c r="S1" s="54" t="s">
        <v>45</v>
      </c>
      <c r="T1" s="55"/>
      <c r="U1" s="55"/>
      <c r="V1" s="19"/>
    </row>
    <row r="2" spans="1:2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60" customHeight="1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  <c r="R3" s="58"/>
      <c r="S3" s="20"/>
      <c r="T3" s="20"/>
      <c r="U3" s="20"/>
      <c r="V3" s="20"/>
    </row>
    <row r="4" spans="4:18" ht="21.75" customHeight="1" thickBot="1">
      <c r="D4" s="29"/>
      <c r="E4" s="29"/>
      <c r="F4" s="29"/>
      <c r="G4" s="29"/>
      <c r="H4" s="29"/>
      <c r="I4" s="29"/>
      <c r="J4" s="29"/>
      <c r="K4" s="29"/>
      <c r="L4" s="29"/>
      <c r="M4" s="30"/>
      <c r="N4" s="29"/>
      <c r="O4" s="29"/>
      <c r="P4" s="30"/>
      <c r="Q4" s="29"/>
      <c r="R4" s="30" t="s">
        <v>29</v>
      </c>
    </row>
    <row r="5" spans="1:18" s="2" customFormat="1" ht="51.75" customHeight="1">
      <c r="A5" s="31" t="s">
        <v>3</v>
      </c>
      <c r="B5" s="32" t="s">
        <v>14</v>
      </c>
      <c r="C5" s="33" t="s">
        <v>4</v>
      </c>
      <c r="D5" s="32" t="s">
        <v>30</v>
      </c>
      <c r="E5" s="34" t="s">
        <v>33</v>
      </c>
      <c r="F5" s="34" t="s">
        <v>32</v>
      </c>
      <c r="G5" s="34" t="s">
        <v>33</v>
      </c>
      <c r="H5" s="34" t="s">
        <v>35</v>
      </c>
      <c r="I5" s="34" t="s">
        <v>33</v>
      </c>
      <c r="J5" s="34" t="s">
        <v>34</v>
      </c>
      <c r="K5" s="34" t="s">
        <v>36</v>
      </c>
      <c r="L5" s="34" t="s">
        <v>33</v>
      </c>
      <c r="M5" s="34" t="s">
        <v>37</v>
      </c>
      <c r="N5" s="34" t="s">
        <v>38</v>
      </c>
      <c r="O5" s="34" t="s">
        <v>33</v>
      </c>
      <c r="P5" s="34" t="s">
        <v>49</v>
      </c>
      <c r="Q5" s="35" t="s">
        <v>50</v>
      </c>
      <c r="R5" s="44" t="s">
        <v>46</v>
      </c>
    </row>
    <row r="6" spans="1:18" ht="39" customHeight="1">
      <c r="A6" s="36" t="s">
        <v>19</v>
      </c>
      <c r="B6" s="16" t="s">
        <v>8</v>
      </c>
      <c r="C6" s="14" t="s">
        <v>0</v>
      </c>
      <c r="D6" s="11">
        <f aca="true" t="shared" si="0" ref="D6:M6">SUM(D7,D10,D13)</f>
        <v>21744</v>
      </c>
      <c r="E6" s="11">
        <f t="shared" si="0"/>
        <v>0</v>
      </c>
      <c r="F6" s="11">
        <f t="shared" si="0"/>
        <v>21744</v>
      </c>
      <c r="G6" s="11">
        <f t="shared" si="0"/>
        <v>-2723</v>
      </c>
      <c r="H6" s="11">
        <f t="shared" si="0"/>
        <v>19021</v>
      </c>
      <c r="I6" s="11">
        <f t="shared" si="0"/>
        <v>-11</v>
      </c>
      <c r="J6" s="11">
        <f t="shared" si="0"/>
        <v>19010</v>
      </c>
      <c r="K6" s="11">
        <f t="shared" si="0"/>
        <v>-74613</v>
      </c>
      <c r="L6" s="11">
        <f t="shared" si="0"/>
        <v>0</v>
      </c>
      <c r="M6" s="11">
        <f t="shared" si="0"/>
        <v>0</v>
      </c>
      <c r="N6" s="11">
        <f>SUM(N7,N10,N13)</f>
        <v>0</v>
      </c>
      <c r="O6" s="11">
        <f>SUM(O7,O10,O13)</f>
        <v>0</v>
      </c>
      <c r="P6" s="27">
        <f>SUM(P7,P10,P13)</f>
        <v>19517.5</v>
      </c>
      <c r="Q6" s="37">
        <f>SUM(Q7,Q10,Q13)</f>
        <v>387.59999999999945</v>
      </c>
      <c r="R6" s="45">
        <f>SUM(R7,R10,R13)</f>
        <v>0</v>
      </c>
    </row>
    <row r="7" spans="1:18" ht="41.25" customHeight="1">
      <c r="A7" s="36" t="s">
        <v>17</v>
      </c>
      <c r="B7" s="16" t="s">
        <v>8</v>
      </c>
      <c r="C7" s="14" t="s">
        <v>1</v>
      </c>
      <c r="D7" s="11">
        <f aca="true" t="shared" si="1" ref="D7:M7">SUM(D8:D9)</f>
        <v>21744</v>
      </c>
      <c r="E7" s="11">
        <f t="shared" si="1"/>
        <v>0</v>
      </c>
      <c r="F7" s="11">
        <f t="shared" si="1"/>
        <v>21744</v>
      </c>
      <c r="G7" s="11">
        <f t="shared" si="1"/>
        <v>-2182</v>
      </c>
      <c r="H7" s="11">
        <f t="shared" si="1"/>
        <v>19562</v>
      </c>
      <c r="I7" s="11">
        <f t="shared" si="1"/>
        <v>0</v>
      </c>
      <c r="J7" s="11">
        <f t="shared" si="1"/>
        <v>19562</v>
      </c>
      <c r="K7" s="11">
        <f t="shared" si="1"/>
        <v>0</v>
      </c>
      <c r="L7" s="11">
        <f t="shared" si="1"/>
        <v>0</v>
      </c>
      <c r="M7" s="11">
        <f t="shared" si="1"/>
        <v>0</v>
      </c>
      <c r="N7" s="11">
        <f>SUM(N8:N9)</f>
        <v>0</v>
      </c>
      <c r="O7" s="11">
        <f>SUM(O8:O9)</f>
        <v>0</v>
      </c>
      <c r="P7" s="27">
        <f>SUM(P8:P9)</f>
        <v>173</v>
      </c>
      <c r="Q7" s="37">
        <f>SUM(Q8:Q9)</f>
        <v>0</v>
      </c>
      <c r="R7" s="45">
        <f>SUM(R8:R9)</f>
        <v>0</v>
      </c>
    </row>
    <row r="8" spans="1:18" ht="35.25" customHeight="1">
      <c r="A8" s="38" t="s">
        <v>15</v>
      </c>
      <c r="B8" s="17" t="s">
        <v>47</v>
      </c>
      <c r="C8" s="15" t="s">
        <v>39</v>
      </c>
      <c r="D8" s="8">
        <v>28992</v>
      </c>
      <c r="E8" s="8"/>
      <c r="F8" s="8">
        <f>D8+E8</f>
        <v>28992</v>
      </c>
      <c r="G8" s="24">
        <v>-2182</v>
      </c>
      <c r="H8" s="8">
        <f>F8+G8</f>
        <v>26810</v>
      </c>
      <c r="I8" s="24"/>
      <c r="J8" s="8">
        <f>H8+I8</f>
        <v>26810</v>
      </c>
      <c r="K8" s="24">
        <v>0</v>
      </c>
      <c r="L8" s="24"/>
      <c r="M8" s="8"/>
      <c r="N8" s="24">
        <v>0</v>
      </c>
      <c r="O8" s="24"/>
      <c r="P8" s="28">
        <v>173</v>
      </c>
      <c r="Q8" s="49">
        <v>0</v>
      </c>
      <c r="R8" s="46">
        <v>0</v>
      </c>
    </row>
    <row r="9" spans="1:18" ht="38.25" customHeight="1">
      <c r="A9" s="38" t="s">
        <v>12</v>
      </c>
      <c r="B9" s="17" t="s">
        <v>47</v>
      </c>
      <c r="C9" s="15" t="s">
        <v>40</v>
      </c>
      <c r="D9" s="8">
        <v>-7248</v>
      </c>
      <c r="E9" s="8"/>
      <c r="F9" s="8">
        <f>D9+E9</f>
        <v>-7248</v>
      </c>
      <c r="G9" s="24"/>
      <c r="H9" s="8">
        <f>F9+G9</f>
        <v>-7248</v>
      </c>
      <c r="I9" s="24"/>
      <c r="J9" s="8">
        <f>H9+I9</f>
        <v>-7248</v>
      </c>
      <c r="K9" s="24">
        <v>0</v>
      </c>
      <c r="L9" s="24">
        <v>0</v>
      </c>
      <c r="M9" s="8"/>
      <c r="N9" s="24">
        <v>0</v>
      </c>
      <c r="O9" s="24">
        <v>0</v>
      </c>
      <c r="P9" s="28">
        <f>M9+O9</f>
        <v>0</v>
      </c>
      <c r="Q9" s="49">
        <v>0</v>
      </c>
      <c r="R9" s="46">
        <v>0</v>
      </c>
    </row>
    <row r="10" spans="1:18" ht="46.5" customHeight="1">
      <c r="A10" s="36" t="s">
        <v>18</v>
      </c>
      <c r="B10" s="16" t="s">
        <v>8</v>
      </c>
      <c r="C10" s="14" t="s">
        <v>2</v>
      </c>
      <c r="D10" s="11">
        <f aca="true" t="shared" si="2" ref="D10:M10">SUM(D11:D12)</f>
        <v>0</v>
      </c>
      <c r="E10" s="11">
        <f t="shared" si="2"/>
        <v>0</v>
      </c>
      <c r="F10" s="11">
        <f t="shared" si="2"/>
        <v>0</v>
      </c>
      <c r="G10" s="11">
        <f t="shared" si="2"/>
        <v>-3870</v>
      </c>
      <c r="H10" s="11">
        <f t="shared" si="2"/>
        <v>-3870</v>
      </c>
      <c r="I10" s="11">
        <f t="shared" si="2"/>
        <v>0</v>
      </c>
      <c r="J10" s="11">
        <f t="shared" si="2"/>
        <v>-3870</v>
      </c>
      <c r="K10" s="11">
        <f t="shared" si="2"/>
        <v>-1400</v>
      </c>
      <c r="L10" s="11">
        <f t="shared" si="2"/>
        <v>0</v>
      </c>
      <c r="M10" s="11">
        <f t="shared" si="2"/>
        <v>0</v>
      </c>
      <c r="N10" s="11">
        <f>SUM(N11:N12)</f>
        <v>0</v>
      </c>
      <c r="O10" s="11">
        <f>SUM(O11:O12)</f>
        <v>0</v>
      </c>
      <c r="P10" s="27">
        <f>SUM(P11:P12)</f>
        <v>0</v>
      </c>
      <c r="Q10" s="37">
        <f>SUM(Q11:Q12)</f>
        <v>0</v>
      </c>
      <c r="R10" s="45">
        <f>SUM(R11:R12)</f>
        <v>0</v>
      </c>
    </row>
    <row r="11" spans="1:18" ht="48.75" customHeight="1">
      <c r="A11" s="38" t="s">
        <v>16</v>
      </c>
      <c r="B11" s="17" t="s">
        <v>47</v>
      </c>
      <c r="C11" s="15" t="s">
        <v>41</v>
      </c>
      <c r="D11" s="8">
        <v>0</v>
      </c>
      <c r="E11" s="8">
        <v>0</v>
      </c>
      <c r="F11" s="8">
        <v>0</v>
      </c>
      <c r="G11" s="8">
        <v>0</v>
      </c>
      <c r="H11" s="8">
        <f>F11+G11</f>
        <v>0</v>
      </c>
      <c r="I11" s="8">
        <v>0</v>
      </c>
      <c r="J11" s="8">
        <f>H11+I11</f>
        <v>0</v>
      </c>
      <c r="K11" s="8">
        <v>0</v>
      </c>
      <c r="L11" s="8">
        <v>0</v>
      </c>
      <c r="M11" s="8">
        <f>J11+L11</f>
        <v>0</v>
      </c>
      <c r="N11" s="8">
        <v>0</v>
      </c>
      <c r="O11" s="8">
        <v>0</v>
      </c>
      <c r="P11" s="28">
        <f>M11+O11</f>
        <v>0</v>
      </c>
      <c r="Q11" s="39">
        <v>0</v>
      </c>
      <c r="R11" s="46">
        <v>0</v>
      </c>
    </row>
    <row r="12" spans="1:18" ht="45" customHeight="1">
      <c r="A12" s="38" t="s">
        <v>13</v>
      </c>
      <c r="B12" s="17" t="s">
        <v>47</v>
      </c>
      <c r="C12" s="15" t="s">
        <v>42</v>
      </c>
      <c r="D12" s="8">
        <v>0</v>
      </c>
      <c r="E12" s="8">
        <v>0</v>
      </c>
      <c r="F12" s="8">
        <v>0</v>
      </c>
      <c r="G12" s="8">
        <v>-3870</v>
      </c>
      <c r="H12" s="8">
        <f>F12+G12</f>
        <v>-3870</v>
      </c>
      <c r="I12" s="8"/>
      <c r="J12" s="8">
        <f>H12+I12</f>
        <v>-3870</v>
      </c>
      <c r="K12" s="8">
        <v>-1400</v>
      </c>
      <c r="L12" s="8">
        <v>0</v>
      </c>
      <c r="M12" s="8"/>
      <c r="N12" s="8"/>
      <c r="O12" s="8">
        <v>0</v>
      </c>
      <c r="P12" s="28">
        <f>M12+O12</f>
        <v>0</v>
      </c>
      <c r="Q12" s="39">
        <v>0</v>
      </c>
      <c r="R12" s="46">
        <f>P12+Q12</f>
        <v>0</v>
      </c>
    </row>
    <row r="13" spans="1:18" ht="46.5" customHeight="1">
      <c r="A13" s="36" t="s">
        <v>31</v>
      </c>
      <c r="B13" s="16" t="s">
        <v>8</v>
      </c>
      <c r="C13" s="14" t="s">
        <v>5</v>
      </c>
      <c r="D13" s="11">
        <f aca="true" t="shared" si="3" ref="D13:M13">SUM(D14:D15)</f>
        <v>0</v>
      </c>
      <c r="E13" s="11">
        <f t="shared" si="3"/>
        <v>0</v>
      </c>
      <c r="F13" s="11">
        <f t="shared" si="3"/>
        <v>0</v>
      </c>
      <c r="G13" s="11">
        <f t="shared" si="3"/>
        <v>3329</v>
      </c>
      <c r="H13" s="11">
        <f t="shared" si="3"/>
        <v>3329</v>
      </c>
      <c r="I13" s="11">
        <f t="shared" si="3"/>
        <v>-11</v>
      </c>
      <c r="J13" s="11">
        <f t="shared" si="3"/>
        <v>3318</v>
      </c>
      <c r="K13" s="11">
        <f t="shared" si="3"/>
        <v>-73213</v>
      </c>
      <c r="L13" s="11">
        <f t="shared" si="3"/>
        <v>0</v>
      </c>
      <c r="M13" s="11">
        <f t="shared" si="3"/>
        <v>0</v>
      </c>
      <c r="N13" s="11">
        <f>SUM(N14:N15)</f>
        <v>0</v>
      </c>
      <c r="O13" s="11">
        <f>SUM(O14:O15)</f>
        <v>0</v>
      </c>
      <c r="P13" s="27">
        <f>SUM(P14:P15)</f>
        <v>19344.5</v>
      </c>
      <c r="Q13" s="37">
        <f>SUM(Q14:Q15)</f>
        <v>387.59999999999945</v>
      </c>
      <c r="R13" s="45">
        <f>SUM(R14:R15)</f>
        <v>0</v>
      </c>
    </row>
    <row r="14" spans="1:18" ht="30" customHeight="1">
      <c r="A14" s="38" t="s">
        <v>26</v>
      </c>
      <c r="B14" s="17" t="s">
        <v>47</v>
      </c>
      <c r="C14" s="15" t="s">
        <v>43</v>
      </c>
      <c r="D14" s="8">
        <f aca="true" t="shared" si="4" ref="D14:L14">-SUM(D21,D8,D11)</f>
        <v>-1070467</v>
      </c>
      <c r="E14" s="8">
        <f t="shared" si="4"/>
        <v>-9271</v>
      </c>
      <c r="F14" s="8">
        <f t="shared" si="4"/>
        <v>-1079738</v>
      </c>
      <c r="G14" s="8">
        <f t="shared" si="4"/>
        <v>2182</v>
      </c>
      <c r="H14" s="8">
        <f t="shared" si="4"/>
        <v>-1077556</v>
      </c>
      <c r="I14" s="8">
        <f t="shared" si="4"/>
        <v>-2300</v>
      </c>
      <c r="J14" s="8">
        <f t="shared" si="4"/>
        <v>-1079856</v>
      </c>
      <c r="K14" s="8">
        <f t="shared" si="4"/>
        <v>-432578</v>
      </c>
      <c r="L14" s="8">
        <f t="shared" si="4"/>
        <v>-145493</v>
      </c>
      <c r="M14" s="8"/>
      <c r="N14" s="8"/>
      <c r="O14" s="8"/>
      <c r="P14" s="28">
        <f>-SUM(P21,P8,P11)</f>
        <v>-14947.4</v>
      </c>
      <c r="Q14" s="39">
        <f>-SUM(Q21,Q8,Q11)</f>
        <v>-3750.3</v>
      </c>
      <c r="R14" s="46">
        <f>-SUM(R21,R8,R11)</f>
        <v>0</v>
      </c>
    </row>
    <row r="15" spans="1:18" ht="30" customHeight="1">
      <c r="A15" s="38" t="s">
        <v>27</v>
      </c>
      <c r="B15" s="17" t="s">
        <v>47</v>
      </c>
      <c r="C15" s="15" t="s">
        <v>44</v>
      </c>
      <c r="D15" s="8">
        <f aca="true" t="shared" si="5" ref="D15:L15">SUM(D22-D9-D12)</f>
        <v>1070467</v>
      </c>
      <c r="E15" s="8">
        <f t="shared" si="5"/>
        <v>9271</v>
      </c>
      <c r="F15" s="8">
        <f t="shared" si="5"/>
        <v>1079738</v>
      </c>
      <c r="G15" s="8">
        <f t="shared" si="5"/>
        <v>1147</v>
      </c>
      <c r="H15" s="8">
        <f t="shared" si="5"/>
        <v>1080885</v>
      </c>
      <c r="I15" s="8">
        <f t="shared" si="5"/>
        <v>2289</v>
      </c>
      <c r="J15" s="8">
        <f t="shared" si="5"/>
        <v>1083174</v>
      </c>
      <c r="K15" s="8">
        <f t="shared" si="5"/>
        <v>359365</v>
      </c>
      <c r="L15" s="8">
        <f t="shared" si="5"/>
        <v>145493</v>
      </c>
      <c r="M15" s="8"/>
      <c r="N15" s="8"/>
      <c r="O15" s="8"/>
      <c r="P15" s="28">
        <f>SUM(P22-P9-P12)</f>
        <v>34291.9</v>
      </c>
      <c r="Q15" s="39">
        <f>SUM(Q22-Q9-Q12)</f>
        <v>4137.9</v>
      </c>
      <c r="R15" s="46">
        <f>SUM(R22-R9-R12)</f>
        <v>0</v>
      </c>
    </row>
    <row r="16" spans="1:18" ht="34.5" customHeight="1" hidden="1">
      <c r="A16" s="40" t="s">
        <v>20</v>
      </c>
      <c r="B16" s="4" t="s">
        <v>11</v>
      </c>
      <c r="C16" s="5" t="s">
        <v>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41"/>
      <c r="R16" s="47"/>
    </row>
    <row r="17" spans="1:18" ht="78.75" customHeight="1" hidden="1">
      <c r="A17" s="38" t="s">
        <v>24</v>
      </c>
      <c r="B17" s="7">
        <v>992</v>
      </c>
      <c r="C17" s="7" t="s">
        <v>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42"/>
      <c r="R17" s="48"/>
    </row>
    <row r="18" spans="1:18" s="2" customFormat="1" ht="35.25" customHeight="1" hidden="1">
      <c r="A18" s="40" t="s">
        <v>21</v>
      </c>
      <c r="B18" s="4" t="s">
        <v>11</v>
      </c>
      <c r="C18" s="5" t="s">
        <v>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1"/>
      <c r="R18" s="47"/>
    </row>
    <row r="19" spans="1:18" ht="39.75" customHeight="1" hidden="1">
      <c r="A19" s="38" t="s">
        <v>25</v>
      </c>
      <c r="B19" s="7">
        <v>992</v>
      </c>
      <c r="C19" s="7" t="s">
        <v>10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42"/>
      <c r="R19" s="48"/>
    </row>
    <row r="20" spans="1:18" ht="13.5" thickBot="1">
      <c r="A20" s="50"/>
      <c r="B20" s="51"/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  <c r="R20" s="43"/>
    </row>
    <row r="21" spans="2:18" ht="12.75">
      <c r="B21" s="1" t="s">
        <v>22</v>
      </c>
      <c r="C21" s="9"/>
      <c r="D21" s="22">
        <v>1041475</v>
      </c>
      <c r="E21" s="12">
        <v>9271</v>
      </c>
      <c r="F21" s="12">
        <f>SUM(D21:E21)</f>
        <v>1050746</v>
      </c>
      <c r="G21" s="12">
        <v>0</v>
      </c>
      <c r="H21" s="12">
        <f>SUM(F21:G21)</f>
        <v>1050746</v>
      </c>
      <c r="I21" s="12">
        <v>2300</v>
      </c>
      <c r="J21" s="12">
        <f>SUM(H21:I21)</f>
        <v>1053046</v>
      </c>
      <c r="K21" s="12">
        <v>432578</v>
      </c>
      <c r="L21" s="12">
        <v>145493</v>
      </c>
      <c r="M21" s="12"/>
      <c r="N21" s="26"/>
      <c r="O21" s="12"/>
      <c r="P21" s="12">
        <v>14774.4</v>
      </c>
      <c r="Q21" s="12">
        <v>3750.3</v>
      </c>
      <c r="R21" s="12"/>
    </row>
    <row r="22" spans="2:18" ht="12.75">
      <c r="B22" s="1" t="s">
        <v>23</v>
      </c>
      <c r="C22" s="9"/>
      <c r="D22" s="22">
        <v>1063219</v>
      </c>
      <c r="E22" s="12">
        <v>9271</v>
      </c>
      <c r="F22" s="12">
        <f>SUM(D22:E22)</f>
        <v>1072490</v>
      </c>
      <c r="G22" s="12">
        <f>1148-3870-1</f>
        <v>-2723</v>
      </c>
      <c r="H22" s="12">
        <f>SUM(F22:G22)</f>
        <v>1069767</v>
      </c>
      <c r="I22" s="12">
        <f>2288+1</f>
        <v>2289</v>
      </c>
      <c r="J22" s="12">
        <f>SUM(H22:I22)</f>
        <v>1072056</v>
      </c>
      <c r="K22" s="12">
        <v>357965</v>
      </c>
      <c r="L22" s="12">
        <f>145493</f>
        <v>145493</v>
      </c>
      <c r="M22" s="12"/>
      <c r="N22" s="26"/>
      <c r="O22" s="12"/>
      <c r="P22" s="12">
        <v>34291.9</v>
      </c>
      <c r="Q22" s="12">
        <v>4137.9</v>
      </c>
      <c r="R22" s="12"/>
    </row>
    <row r="23" spans="2:18" s="2" customFormat="1" ht="12.75">
      <c r="B23" s="2" t="s">
        <v>28</v>
      </c>
      <c r="C23" s="18"/>
      <c r="D23" s="23">
        <f aca="true" t="shared" si="6" ref="D23:R23">SUM(D21-D22)</f>
        <v>-21744</v>
      </c>
      <c r="E23" s="23">
        <f t="shared" si="6"/>
        <v>0</v>
      </c>
      <c r="F23" s="23">
        <f t="shared" si="6"/>
        <v>-21744</v>
      </c>
      <c r="G23" s="23">
        <f t="shared" si="6"/>
        <v>2723</v>
      </c>
      <c r="H23" s="23">
        <f t="shared" si="6"/>
        <v>-19021</v>
      </c>
      <c r="I23" s="23">
        <f t="shared" si="6"/>
        <v>11</v>
      </c>
      <c r="J23" s="23">
        <f t="shared" si="6"/>
        <v>-19010</v>
      </c>
      <c r="K23" s="23">
        <f t="shared" si="6"/>
        <v>74613</v>
      </c>
      <c r="L23" s="23">
        <f t="shared" si="6"/>
        <v>0</v>
      </c>
      <c r="M23" s="23">
        <f t="shared" si="6"/>
        <v>0</v>
      </c>
      <c r="N23" s="23">
        <f t="shared" si="6"/>
        <v>0</v>
      </c>
      <c r="O23" s="23">
        <f t="shared" si="6"/>
        <v>0</v>
      </c>
      <c r="P23" s="23">
        <f t="shared" si="6"/>
        <v>-19517.5</v>
      </c>
      <c r="Q23" s="23">
        <f t="shared" si="6"/>
        <v>-387.59999999999945</v>
      </c>
      <c r="R23" s="23">
        <f t="shared" si="6"/>
        <v>0</v>
      </c>
    </row>
    <row r="24" spans="4:18" ht="12.7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/>
  <mergeCells count="5">
    <mergeCell ref="S1:U1"/>
    <mergeCell ref="F1:H1"/>
    <mergeCell ref="K1:M1"/>
    <mergeCell ref="A3:R3"/>
    <mergeCell ref="P1:R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OLGA</cp:lastModifiedBy>
  <cp:lastPrinted>2015-04-27T06:29:45Z</cp:lastPrinted>
  <dcterms:created xsi:type="dcterms:W3CDTF">2007-10-29T06:04:40Z</dcterms:created>
  <dcterms:modified xsi:type="dcterms:W3CDTF">2015-04-27T06:29:54Z</dcterms:modified>
  <cp:category/>
  <cp:version/>
  <cp:contentType/>
  <cp:contentStatus/>
</cp:coreProperties>
</file>